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ba-shidosya\solo\R6-27th\"/>
    </mc:Choice>
  </mc:AlternateContent>
  <xr:revisionPtr revIDLastSave="0" documentId="13_ncr:1_{1B28EED4-D59C-4C42-BC65-59EFF0FC65B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申込み記入シート" sheetId="4" r:id="rId1"/>
    <sheet name="参加申込書" sheetId="1" r:id="rId2"/>
    <sheet name="県大会データ" sheetId="3" state="hidden" r:id="rId3"/>
    <sheet name="学校データ" sheetId="5" state="hidden" r:id="rId4"/>
  </sheets>
  <externalReferences>
    <externalReference r:id="rId5"/>
  </externalReferences>
  <definedNames>
    <definedName name="_xlnm.Print_Area" localSheetId="3">学校データ!$A$1:$M$2</definedName>
    <definedName name="_xlnm.Print_Area" localSheetId="2">県大会データ!$A$1:$S$11</definedName>
    <definedName name="_xlnm.Print_Area" localSheetId="1">参加申込書!A1:Q43</definedName>
    <definedName name="_xlnm.Print_Area" localSheetId="0">申込み記入シート!$A$1:$U$37</definedName>
    <definedName name="_xlnm.Print_Titles" localSheetId="3">学校データ!$1:$1</definedName>
    <definedName name="楽器">#REF!</definedName>
    <definedName name="楽器名" localSheetId="3">#REF!</definedName>
    <definedName name="楽器名" localSheetId="2">#REF!</definedName>
    <definedName name="楽器名" localSheetId="0">#REF!</definedName>
    <definedName name="楽器名">#REF!</definedName>
  </definedNames>
  <calcPr calcId="191029"/>
</workbook>
</file>

<file path=xl/calcChain.xml><?xml version="1.0" encoding="utf-8"?>
<calcChain xmlns="http://schemas.openxmlformats.org/spreadsheetml/2006/main">
  <c r="J2" i="5" l="1"/>
  <c r="I2" i="5"/>
  <c r="H2" i="5"/>
  <c r="G2" i="5"/>
  <c r="F2" i="5"/>
  <c r="E2" i="5"/>
  <c r="D2" i="5"/>
  <c r="A2" i="5"/>
  <c r="H4" i="3"/>
  <c r="H5" i="3"/>
  <c r="H6" i="3"/>
  <c r="H7" i="3"/>
  <c r="H8" i="3"/>
  <c r="H9" i="3"/>
  <c r="H10" i="3"/>
  <c r="H11" i="3"/>
  <c r="H3" i="3"/>
  <c r="H2" i="3"/>
  <c r="B8" i="3"/>
  <c r="C8" i="3"/>
  <c r="D8" i="3"/>
  <c r="E8" i="3"/>
  <c r="F8" i="3"/>
  <c r="G8" i="3"/>
  <c r="R8" i="3" s="1"/>
  <c r="I8" i="3"/>
  <c r="J8" i="3"/>
  <c r="K8" i="3"/>
  <c r="L8" i="3"/>
  <c r="M8" i="3"/>
  <c r="N8" i="3"/>
  <c r="O8" i="3"/>
  <c r="P8" i="3"/>
  <c r="Q8" i="3"/>
  <c r="S8" i="3" s="1"/>
  <c r="B9" i="3"/>
  <c r="C9" i="3"/>
  <c r="D9" i="3"/>
  <c r="E9" i="3"/>
  <c r="F9" i="3"/>
  <c r="G9" i="3"/>
  <c r="R9" i="3" s="1"/>
  <c r="I9" i="3"/>
  <c r="J9" i="3"/>
  <c r="K9" i="3"/>
  <c r="L9" i="3"/>
  <c r="M9" i="3"/>
  <c r="N9" i="3"/>
  <c r="O9" i="3"/>
  <c r="P9" i="3"/>
  <c r="Q9" i="3"/>
  <c r="S9" i="3"/>
  <c r="B10" i="3"/>
  <c r="C10" i="3"/>
  <c r="O10" i="3" s="1"/>
  <c r="D10" i="3"/>
  <c r="E10" i="3"/>
  <c r="F10" i="3"/>
  <c r="G10" i="3"/>
  <c r="I10" i="3"/>
  <c r="J10" i="3"/>
  <c r="K10" i="3"/>
  <c r="L10" i="3"/>
  <c r="M10" i="3"/>
  <c r="N10" i="3"/>
  <c r="P10" i="3"/>
  <c r="Q10" i="3"/>
  <c r="R10" i="3"/>
  <c r="S10" i="3"/>
  <c r="B11" i="3"/>
  <c r="C11" i="3"/>
  <c r="D11" i="3"/>
  <c r="E11" i="3"/>
  <c r="F11" i="3"/>
  <c r="G11" i="3"/>
  <c r="I11" i="3"/>
  <c r="J11" i="3"/>
  <c r="K11" i="3"/>
  <c r="L11" i="3"/>
  <c r="M11" i="3"/>
  <c r="N11" i="3"/>
  <c r="P11" i="3"/>
  <c r="Q11" i="3"/>
  <c r="R11" i="3"/>
  <c r="S11" i="3"/>
  <c r="O11" i="3" l="1"/>
  <c r="G29" i="4"/>
  <c r="G28" i="4"/>
  <c r="Q7" i="3"/>
  <c r="S7" i="3" s="1"/>
  <c r="P7" i="3"/>
  <c r="N7" i="3"/>
  <c r="M7" i="3"/>
  <c r="L7" i="3"/>
  <c r="K7" i="3"/>
  <c r="J7" i="3"/>
  <c r="I7" i="3"/>
  <c r="G7" i="3"/>
  <c r="R7" i="3" s="1"/>
  <c r="F7" i="3"/>
  <c r="D7" i="3"/>
  <c r="C7" i="3"/>
  <c r="O7" i="3" s="1"/>
  <c r="B7" i="3"/>
  <c r="Q6" i="3"/>
  <c r="S6" i="3" s="1"/>
  <c r="P6" i="3"/>
  <c r="N6" i="3"/>
  <c r="M6" i="3"/>
  <c r="L6" i="3"/>
  <c r="K6" i="3"/>
  <c r="J6" i="3"/>
  <c r="I6" i="3"/>
  <c r="G6" i="3"/>
  <c r="R6" i="3" s="1"/>
  <c r="F6" i="3"/>
  <c r="D6" i="3"/>
  <c r="C6" i="3"/>
  <c r="B6" i="3"/>
  <c r="Q5" i="3"/>
  <c r="S5" i="3" s="1"/>
  <c r="P5" i="3"/>
  <c r="N5" i="3"/>
  <c r="M5" i="3"/>
  <c r="L5" i="3"/>
  <c r="K5" i="3"/>
  <c r="J5" i="3"/>
  <c r="I5" i="3"/>
  <c r="G5" i="3"/>
  <c r="R5" i="3" s="1"/>
  <c r="F5" i="3"/>
  <c r="D5" i="3"/>
  <c r="C5" i="3"/>
  <c r="B5" i="3"/>
  <c r="Q4" i="3"/>
  <c r="S4" i="3" s="1"/>
  <c r="P4" i="3"/>
  <c r="N4" i="3"/>
  <c r="M4" i="3"/>
  <c r="L4" i="3"/>
  <c r="K4" i="3"/>
  <c r="J4" i="3"/>
  <c r="I4" i="3"/>
  <c r="G4" i="3"/>
  <c r="R4" i="3" s="1"/>
  <c r="F4" i="3"/>
  <c r="D4" i="3"/>
  <c r="C4" i="3"/>
  <c r="B4" i="3"/>
  <c r="Q3" i="3"/>
  <c r="S3" i="3" s="1"/>
  <c r="P3" i="3"/>
  <c r="N3" i="3"/>
  <c r="M3" i="3"/>
  <c r="L3" i="3"/>
  <c r="K3" i="3"/>
  <c r="J3" i="3"/>
  <c r="I3" i="3"/>
  <c r="G3" i="3"/>
  <c r="R3" i="3" s="1"/>
  <c r="F3" i="3"/>
  <c r="D3" i="3"/>
  <c r="C3" i="3"/>
  <c r="B3" i="3"/>
  <c r="Q2" i="3"/>
  <c r="S2" i="3" s="1"/>
  <c r="F42" i="1" s="1"/>
  <c r="P2" i="3"/>
  <c r="E37" i="1" s="1"/>
  <c r="O2" i="3"/>
  <c r="E38" i="1" s="1"/>
  <c r="N2" i="3"/>
  <c r="E35" i="1" s="1"/>
  <c r="M2" i="3"/>
  <c r="E34" i="1" s="1"/>
  <c r="L2" i="3"/>
  <c r="E33" i="1" s="1"/>
  <c r="K2" i="3"/>
  <c r="J29" i="1" s="1"/>
  <c r="J2" i="3"/>
  <c r="E28" i="1" s="1"/>
  <c r="I2" i="3"/>
  <c r="E29" i="1" s="1"/>
  <c r="G2" i="3"/>
  <c r="R2" i="3" s="1"/>
  <c r="E31" i="1" s="1"/>
  <c r="F2" i="3"/>
  <c r="H26" i="1" s="1"/>
  <c r="D2" i="3"/>
  <c r="E23" i="1" s="1"/>
  <c r="C2" i="3"/>
  <c r="E24" i="1" s="1"/>
  <c r="B2" i="3"/>
  <c r="L25" i="1" s="1"/>
  <c r="E26" i="1"/>
  <c r="H14" i="1"/>
  <c r="H13" i="1"/>
  <c r="H12" i="1"/>
  <c r="H11" i="1"/>
  <c r="H10" i="1"/>
  <c r="H9" i="1"/>
  <c r="H8" i="1"/>
  <c r="P5" i="1"/>
  <c r="O5" i="1"/>
  <c r="N5" i="1"/>
  <c r="L5" i="1"/>
  <c r="G31" i="4"/>
  <c r="G30" i="4"/>
  <c r="G27" i="4"/>
  <c r="E7" i="3" s="1"/>
  <c r="G26" i="4"/>
  <c r="E6" i="3" s="1"/>
  <c r="G25" i="4"/>
  <c r="E5" i="3" s="1"/>
  <c r="G24" i="4"/>
  <c r="E4" i="3" s="1"/>
  <c r="G23" i="4"/>
  <c r="E3" i="3" s="1"/>
  <c r="G22" i="4"/>
  <c r="E2" i="3" s="1"/>
  <c r="O10" i="4"/>
  <c r="O3" i="3" l="1"/>
  <c r="O4" i="3"/>
  <c r="O5" i="3"/>
  <c r="O6" i="3"/>
</calcChain>
</file>

<file path=xl/sharedStrings.xml><?xml version="1.0" encoding="utf-8"?>
<sst xmlns="http://schemas.openxmlformats.org/spreadsheetml/2006/main" count="275" uniqueCount="178">
  <si>
    <t>ふりがな</t>
  </si>
  <si>
    <t>〒（</t>
  </si>
  <si>
    <t>）</t>
  </si>
  <si>
    <t>演奏曲名</t>
  </si>
  <si>
    <t>（作曲者</t>
  </si>
  <si>
    <t>（編曲者</t>
  </si>
  <si>
    <t>☆　外国語はカタカナ文字で記入する</t>
  </si>
  <si>
    <t>ピアニスト等氏名</t>
  </si>
  <si>
    <t>[ 様式Ⅰ]</t>
  </si>
  <si>
    <t>学校名</t>
  </si>
  <si>
    <t>学校長名</t>
  </si>
  <si>
    <t>職印</t>
  </si>
  <si>
    <t>学校住所</t>
  </si>
  <si>
    <t>学校電話番号</t>
  </si>
  <si>
    <t>引率・責任者</t>
  </si>
  <si>
    <t>携帯番号</t>
  </si>
  <si>
    <t>記</t>
  </si>
  <si>
    <t>郵便番号　</t>
  </si>
  <si>
    <t>部門・学年</t>
  </si>
  <si>
    <t>小学生の部</t>
  </si>
  <si>
    <t>中学生の部</t>
  </si>
  <si>
    <t>高校生の部</t>
  </si>
  <si>
    <t>参加者住所</t>
  </si>
  <si>
    <t>参加者氏名</t>
  </si>
  <si>
    <t>第</t>
  </si>
  <si>
    <t>Drum</t>
  </si>
  <si>
    <t>その他</t>
  </si>
  <si>
    <t>ピッコロ</t>
  </si>
  <si>
    <t>フルート</t>
  </si>
  <si>
    <t>オーボエ</t>
  </si>
  <si>
    <t>ファゴット</t>
  </si>
  <si>
    <t>クラリネット</t>
  </si>
  <si>
    <t>アルトクラリネット</t>
  </si>
  <si>
    <t>バスクラリネット</t>
  </si>
  <si>
    <t>ソプラノサックス</t>
  </si>
  <si>
    <t>アルトサックス</t>
  </si>
  <si>
    <t>テナーサックス</t>
  </si>
  <si>
    <t>バリトンサックス</t>
  </si>
  <si>
    <t>トランペット</t>
  </si>
  <si>
    <t>コルネット</t>
  </si>
  <si>
    <t>ホルン</t>
  </si>
  <si>
    <t>トロンボーン</t>
  </si>
  <si>
    <t>バストロンボーン</t>
  </si>
  <si>
    <t>ストリングベース</t>
  </si>
  <si>
    <t>ドラム</t>
  </si>
  <si>
    <t>マリンバ</t>
  </si>
  <si>
    <t>シロフォン</t>
  </si>
  <si>
    <t>パーカッション</t>
  </si>
  <si>
    <t>１</t>
  </si>
  <si>
    <t>２</t>
  </si>
  <si>
    <t>３</t>
  </si>
  <si>
    <t>４</t>
  </si>
  <si>
    <t>５</t>
  </si>
  <si>
    <t>６</t>
  </si>
  <si>
    <t>教師</t>
  </si>
  <si>
    <t>一般</t>
  </si>
  <si>
    <t>中学生</t>
  </si>
  <si>
    <t>高校生</t>
  </si>
  <si>
    <t>大学生</t>
  </si>
  <si>
    <t>番</t>
  </si>
  <si>
    <t>７</t>
  </si>
  <si>
    <t>８</t>
  </si>
  <si>
    <t>Tuba</t>
  </si>
  <si>
    <t>Pic.</t>
  </si>
  <si>
    <t>Fl.</t>
  </si>
  <si>
    <t>Ob.</t>
  </si>
  <si>
    <t>Fg.</t>
  </si>
  <si>
    <t>Cl.</t>
  </si>
  <si>
    <t>A.Cl.</t>
  </si>
  <si>
    <t>Bs.Cl.</t>
  </si>
  <si>
    <t>Sp.Sx.</t>
  </si>
  <si>
    <t>A.Sx.</t>
  </si>
  <si>
    <t>T.Sx.</t>
  </si>
  <si>
    <t>Br.Sx.</t>
  </si>
  <si>
    <t>Trp.</t>
  </si>
  <si>
    <t>Cor.</t>
  </si>
  <si>
    <t>Hr.</t>
  </si>
  <si>
    <t>Trb.</t>
  </si>
  <si>
    <t>Bs.Trb.</t>
  </si>
  <si>
    <t>Euph.</t>
  </si>
  <si>
    <t>S.B.</t>
  </si>
  <si>
    <t>Mari.</t>
  </si>
  <si>
    <t>Xylo.</t>
  </si>
  <si>
    <t>Perc.</t>
  </si>
  <si>
    <t>ユーフォニアム</t>
  </si>
  <si>
    <t>テューバ</t>
  </si>
  <si>
    <t>日</t>
  </si>
  <si>
    <t>《付　記》</t>
  </si>
  <si>
    <t>この大会の結果を，大会ホームページに掲載する予定です。</t>
  </si>
  <si>
    <t>氏名掲載に</t>
  </si>
  <si>
    <t>※　個人情報については，本大会の運営以外には使用いたしません。</t>
  </si>
  <si>
    <t>＜個人情報保護に関するお願い＞</t>
  </si>
  <si>
    <t>※　申し込みに際していただいた個人情報は，今大会のプログラムおよびホームページ作成以外に使用することは一切いたしません。</t>
  </si>
  <si>
    <t>部　　　門</t>
  </si>
  <si>
    <t>学　校　名</t>
  </si>
  <si>
    <t>学校</t>
  </si>
  <si>
    <t>郵便番号</t>
  </si>
  <si>
    <t>半角数字で入力（例　310-1234）</t>
  </si>
  <si>
    <t>市町村名からの住所を入力</t>
  </si>
  <si>
    <t>連絡責任者</t>
  </si>
  <si>
    <t>緊急時に連絡がとれる方の名前</t>
  </si>
  <si>
    <t>半角数字で入力（例　090-1234-5678）</t>
  </si>
  <si>
    <t>学年</t>
  </si>
  <si>
    <t>楽器名</t>
  </si>
  <si>
    <t>茨城県吹奏楽指導者協会</t>
  </si>
  <si>
    <t>引率・責任者名</t>
  </si>
  <si>
    <t>連絡用携帯番号</t>
  </si>
  <si>
    <t>学校内順</t>
  </si>
  <si>
    <t>参加者名</t>
  </si>
  <si>
    <t>ふりがな１</t>
  </si>
  <si>
    <t>部門</t>
  </si>
  <si>
    <t>住所</t>
  </si>
  <si>
    <t>電話番号</t>
  </si>
  <si>
    <t>曲名</t>
  </si>
  <si>
    <t>作曲者名</t>
  </si>
  <si>
    <t>編曲者名</t>
  </si>
  <si>
    <t>ピアニスト</t>
  </si>
  <si>
    <t>ふりがな２</t>
  </si>
  <si>
    <t>HP</t>
  </si>
  <si>
    <t>楽器</t>
  </si>
  <si>
    <t>同意</t>
  </si>
  <si>
    <t>　　　プログラムとホームページに掲載する氏名については，掲載の希望の有無に関して保護者の承諾書を顧問が確認し，掲載を希望する場合は，</t>
  </si>
  <si>
    <r>
      <t>　　　下の所定の欄に</t>
    </r>
    <r>
      <rPr>
        <b/>
        <sz val="11"/>
        <rFont val="ＭＳ Ｐゴシック"/>
        <family val="3"/>
        <charset val="128"/>
      </rPr>
      <t>〇</t>
    </r>
    <r>
      <rPr>
        <sz val="11"/>
        <color rgb="FF000000"/>
        <rFont val="ＭＳ Ｐゴシック"/>
        <family val="3"/>
        <charset val="128"/>
        <scheme val="minor"/>
      </rPr>
      <t>印をつけてください。掲載を希望しない場合は，下の所定の欄に✕印をつけてください。</t>
    </r>
  </si>
  <si>
    <t>申込書作成日</t>
  </si>
  <si>
    <t>　日</t>
  </si>
  <si>
    <t>正式名称で入力
　（例　〇〇町立〇〇小学校，〇〇市立○○中学校，○○市立○○義務教育学校，○○高等学校
　　　　茨城県立○○高等学校，○○大学附属○○高等学校，茨城県立○○中等教育学校）　</t>
  </si>
  <si>
    <t>〇</t>
  </si>
  <si>
    <t>✕</t>
  </si>
  <si>
    <t>学校内</t>
  </si>
  <si>
    <r>
      <t>参加者</t>
    </r>
    <r>
      <rPr>
        <sz val="9"/>
        <rFont val="ＭＳ Ｐゴシック"/>
        <family val="3"/>
        <charset val="128"/>
      </rPr>
      <t>　(姓名間は全角スペース）</t>
    </r>
  </si>
  <si>
    <t>参加者</t>
  </si>
  <si>
    <t>ピアニスト等（無伴奏は空欄）</t>
  </si>
  <si>
    <t>氏名の</t>
  </si>
  <si>
    <t>氏　名</t>
  </si>
  <si>
    <t>年</t>
  </si>
  <si>
    <t>住　　所</t>
  </si>
  <si>
    <t>掲載</t>
  </si>
  <si>
    <t>（緊急時連絡用）</t>
  </si>
  <si>
    <t>演奏管弦打楽器名</t>
  </si>
  <si>
    <t>令和</t>
  </si>
  <si>
    <t>月</t>
  </si>
  <si>
    <t>12</t>
  </si>
  <si>
    <t>1</t>
  </si>
  <si>
    <t>　茨城県吹奏楽指導者協会会長　梶原征剛　様</t>
  </si>
  <si>
    <t>ＴＥＬ (</t>
  </si>
  <si>
    <r>
      <t>学年</t>
    </r>
    <r>
      <rPr>
        <sz val="10"/>
        <color rgb="FF000000"/>
        <rFont val="ＭＳ ゴシック"/>
        <family val="3"/>
        <charset val="128"/>
      </rPr>
      <t>（相当）</t>
    </r>
  </si>
  <si>
    <t>番号</t>
  </si>
  <si>
    <t>学校内番号</t>
  </si>
  <si>
    <t>演奏順</t>
  </si>
  <si>
    <t>　記入がすべて終わりましたら、参加申込書の学校内番号に数字を入れると、記入シートのデータが自動で入力されます。</t>
  </si>
  <si>
    <t>第２７回　ソロコンテストいばらき　県大会参加申込記入シート</t>
    <phoneticPr fontId="14"/>
  </si>
  <si>
    <t>6</t>
    <phoneticPr fontId="14"/>
  </si>
  <si>
    <t>7</t>
    <phoneticPr fontId="14"/>
  </si>
  <si>
    <r>
      <t>　そして、参加者全員分を印刷して、学校長の職印を押印の後、大会事務局へ郵送してください。　（申込み文書送付先：</t>
    </r>
    <r>
      <rPr>
        <b/>
        <sz val="12"/>
        <rFont val="ＭＳ Ｐゴシック"/>
        <family val="3"/>
        <charset val="128"/>
      </rPr>
      <t>〒302-0199　茨城県守谷市　守谷郵便局留　茨城県吹奏楽指導者協会事務局</t>
    </r>
    <rPh sb="5" eb="7">
      <t>サンカ</t>
    </rPh>
    <rPh sb="7" eb="8">
      <t>シャ</t>
    </rPh>
    <rPh sb="8" eb="10">
      <t>ゼンイン</t>
    </rPh>
    <rPh sb="65" eb="68">
      <t>イバラキケン</t>
    </rPh>
    <rPh sb="68" eb="71">
      <t>モリヤシ</t>
    </rPh>
    <rPh sb="72" eb="77">
      <t>モリヤユウビンキョク</t>
    </rPh>
    <rPh sb="77" eb="78">
      <t>トメ</t>
    </rPh>
    <phoneticPr fontId="14"/>
  </si>
  <si>
    <r>
      <t>　　　　〔</t>
    </r>
    <r>
      <rPr>
        <b/>
        <sz val="12"/>
        <rFont val="ＭＳ Ｐゴシック"/>
        <family val="3"/>
        <charset val="128"/>
      </rPr>
      <t>受取人住所・氏名　〒300-2337　つくばみらい市谷井田1635-5　本間晃司</t>
    </r>
    <r>
      <rPr>
        <sz val="11"/>
        <rFont val="ＭＳ Ｐゴシック"/>
        <family val="3"/>
        <charset val="128"/>
      </rPr>
      <t>〕　文書締切：令和７年１月１０日）</t>
    </r>
    <rPh sb="5" eb="10">
      <t>ウケトリニンジュウショ</t>
    </rPh>
    <rPh sb="11" eb="13">
      <t>シメイ</t>
    </rPh>
    <rPh sb="30" eb="34">
      <t>シヤイタ</t>
    </rPh>
    <rPh sb="41" eb="45">
      <t>ホンマコウジ</t>
    </rPh>
    <phoneticPr fontId="14"/>
  </si>
  <si>
    <r>
      <t>　入力が終わりましたら、内容を十分に確認した後に、まずデータ(このファイルごと）を送信してください。　（申込みデータ送信先：</t>
    </r>
    <r>
      <rPr>
        <b/>
        <sz val="14"/>
        <rFont val="ＭＳ Ｐゴシック"/>
        <family val="3"/>
        <charset val="128"/>
      </rPr>
      <t>iba-solocon@iba-shidosya.com</t>
    </r>
    <r>
      <rPr>
        <b/>
        <sz val="12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データ送信締切：令和６年１２月２７日</t>
    </r>
    <r>
      <rPr>
        <b/>
        <sz val="12"/>
        <rFont val="ＭＳ Ｐゴシック"/>
        <family val="3"/>
        <charset val="128"/>
      </rPr>
      <t>）</t>
    </r>
    <rPh sb="95" eb="97">
      <t>ソウシン</t>
    </rPh>
    <phoneticPr fontId="14"/>
  </si>
  <si>
    <t>第２７回　ソロコンテストいばらき参加申込書</t>
    <phoneticPr fontId="1"/>
  </si>
  <si>
    <t>下記の者，第２７回ソロコンテストいばらきに参加申込をします</t>
    <phoneticPr fontId="1"/>
  </si>
  <si>
    <t>Vib.</t>
    <phoneticPr fontId="14"/>
  </si>
  <si>
    <t>Euph.</t>
    <phoneticPr fontId="14"/>
  </si>
  <si>
    <t>部門</t>
    <rPh sb="0" eb="2">
      <t>ブモン</t>
    </rPh>
    <phoneticPr fontId="1"/>
  </si>
  <si>
    <t>地区</t>
    <rPh sb="0" eb="2">
      <t>チク</t>
    </rPh>
    <phoneticPr fontId="1"/>
  </si>
  <si>
    <t>学校名</t>
    <rPh sb="0" eb="3">
      <t>ガッコウメイ</t>
    </rPh>
    <phoneticPr fontId="1"/>
  </si>
  <si>
    <t>正式学校名</t>
    <rPh sb="0" eb="2">
      <t>セイシキ</t>
    </rPh>
    <rPh sb="2" eb="5">
      <t>ガッコウメイ</t>
    </rPh>
    <phoneticPr fontId="33"/>
  </si>
  <si>
    <t>学校長名</t>
    <rPh sb="0" eb="4">
      <t>ガッコウチョウメイ</t>
    </rPh>
    <phoneticPr fontId="14"/>
  </si>
  <si>
    <t>学校郵便番号</t>
    <rPh sb="0" eb="2">
      <t>ガッコウ</t>
    </rPh>
    <rPh sb="2" eb="6">
      <t>ユウビンバンゴウ</t>
    </rPh>
    <phoneticPr fontId="14"/>
  </si>
  <si>
    <t>学校住所</t>
    <rPh sb="0" eb="4">
      <t>ガッコウジュウショ</t>
    </rPh>
    <phoneticPr fontId="14"/>
  </si>
  <si>
    <t>学校電話番号</t>
    <rPh sb="0" eb="1">
      <t>ガッコウ</t>
    </rPh>
    <rPh sb="1" eb="4">
      <t>デンワバンゴウ</t>
    </rPh>
    <phoneticPr fontId="14"/>
  </si>
  <si>
    <t>引率責任者氏名</t>
    <rPh sb="0" eb="5">
      <t>インソツセキニンシャ</t>
    </rPh>
    <rPh sb="5" eb="7">
      <t>シメイ</t>
    </rPh>
    <phoneticPr fontId="14"/>
  </si>
  <si>
    <t>顧問電話番号</t>
    <rPh sb="0" eb="2">
      <t>コモン</t>
    </rPh>
    <rPh sb="2" eb="6">
      <t>デンワバンゴウ</t>
    </rPh>
    <phoneticPr fontId="14"/>
  </si>
  <si>
    <t>送信者名</t>
    <rPh sb="0" eb="3">
      <t>ソウシンシャ</t>
    </rPh>
    <rPh sb="3" eb="4">
      <t>メイ</t>
    </rPh>
    <phoneticPr fontId="36"/>
  </si>
  <si>
    <t>送信者</t>
    <rPh sb="0" eb="3">
      <t>ソウシンシャ</t>
    </rPh>
    <phoneticPr fontId="36"/>
  </si>
  <si>
    <t>送信元メルアド</t>
    <rPh sb="0" eb="3">
      <t>ソウシンモト</t>
    </rPh>
    <phoneticPr fontId="36"/>
  </si>
  <si>
    <t>学校メルアド</t>
    <rPh sb="0" eb="1">
      <t>ガッコウ</t>
    </rPh>
    <phoneticPr fontId="36"/>
  </si>
  <si>
    <t>備考</t>
    <rPh sb="0" eb="2">
      <t>ビコウ</t>
    </rPh>
    <phoneticPr fontId="14"/>
  </si>
  <si>
    <t>チェック</t>
    <phoneticPr fontId="14"/>
  </si>
  <si>
    <t>県央</t>
    <rPh sb="0" eb="2">
      <t>ケンオウ</t>
    </rPh>
    <phoneticPr fontId="14"/>
  </si>
  <si>
    <t>県東</t>
    <rPh sb="0" eb="2">
      <t>ケントウ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</si>
</sst>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8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明朝B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24"/>
      <color rgb="FF00B0F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13" fillId="2" borderId="0" xfId="1" applyFill="1">
      <alignment vertical="center"/>
    </xf>
    <xf numFmtId="0" fontId="13" fillId="2" borderId="0" xfId="1" applyFill="1" applyAlignment="1">
      <alignment horizontal="center" vertical="center"/>
    </xf>
    <xf numFmtId="0" fontId="13" fillId="0" borderId="0" xfId="1">
      <alignment vertical="center"/>
    </xf>
    <xf numFmtId="0" fontId="13" fillId="0" borderId="0" xfId="1" applyAlignment="1">
      <alignment horizontal="center" vertical="center"/>
    </xf>
    <xf numFmtId="0" fontId="19" fillId="0" borderId="4" xfId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vertical="center" shrinkToFit="1"/>
    </xf>
    <xf numFmtId="49" fontId="21" fillId="2" borderId="0" xfId="1" applyNumberFormat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1" fillId="2" borderId="0" xfId="1" applyFont="1" applyFill="1">
      <alignment vertical="center"/>
    </xf>
    <xf numFmtId="0" fontId="19" fillId="0" borderId="16" xfId="1" applyFont="1" applyBorder="1" applyAlignment="1" applyProtection="1">
      <alignment horizontal="center" vertical="center" shrinkToFit="1"/>
      <protection locked="0"/>
    </xf>
    <xf numFmtId="0" fontId="23" fillId="0" borderId="13" xfId="1" applyFont="1" applyBorder="1" applyAlignment="1" applyProtection="1">
      <alignment horizontal="center" vertical="center" shrinkToFit="1"/>
      <protection locked="0"/>
    </xf>
    <xf numFmtId="0" fontId="19" fillId="0" borderId="13" xfId="1" applyFont="1" applyBorder="1" applyAlignment="1" applyProtection="1">
      <alignment horizontal="center" vertical="center" shrinkToFit="1"/>
      <protection locked="0"/>
    </xf>
    <xf numFmtId="0" fontId="19" fillId="0" borderId="15" xfId="1" applyFont="1" applyBorder="1" applyAlignment="1" applyProtection="1">
      <alignment horizontal="center" vertical="center" shrinkToFit="1"/>
      <protection locked="0"/>
    </xf>
    <xf numFmtId="0" fontId="19" fillId="0" borderId="24" xfId="1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0" fillId="4" borderId="13" xfId="0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shrinkToFit="1"/>
    </xf>
    <xf numFmtId="0" fontId="23" fillId="0" borderId="15" xfId="1" applyFont="1" applyBorder="1" applyAlignment="1" applyProtection="1">
      <alignment horizontal="center" vertical="center"/>
      <protection locked="0"/>
    </xf>
    <xf numFmtId="0" fontId="19" fillId="0" borderId="4" xfId="1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0" fontId="19" fillId="0" borderId="33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right" vertical="center" shrinkToFit="1"/>
      <protection locked="0"/>
    </xf>
    <xf numFmtId="0" fontId="10" fillId="0" borderId="32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6" fillId="0" borderId="0" xfId="0" applyFont="1" applyAlignment="1">
      <alignment vertical="top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15" fillId="2" borderId="0" xfId="1" applyFont="1" applyFill="1">
      <alignment vertical="center"/>
    </xf>
    <xf numFmtId="0" fontId="13" fillId="2" borderId="11" xfId="1" applyFill="1" applyBorder="1">
      <alignment vertical="center"/>
    </xf>
    <xf numFmtId="0" fontId="16" fillId="3" borderId="5" xfId="1" applyFont="1" applyFill="1" applyBorder="1">
      <alignment vertical="center"/>
    </xf>
    <xf numFmtId="0" fontId="16" fillId="3" borderId="6" xfId="1" applyFont="1" applyFill="1" applyBorder="1">
      <alignment vertical="center"/>
    </xf>
    <xf numFmtId="0" fontId="16" fillId="3" borderId="7" xfId="1" applyFont="1" applyFill="1" applyBorder="1">
      <alignment vertical="center"/>
    </xf>
    <xf numFmtId="0" fontId="16" fillId="3" borderId="8" xfId="1" applyFont="1" applyFill="1" applyBorder="1">
      <alignment vertical="center"/>
    </xf>
    <xf numFmtId="0" fontId="16" fillId="3" borderId="0" xfId="1" applyFont="1" applyFill="1">
      <alignment vertical="center"/>
    </xf>
    <xf numFmtId="0" fontId="16" fillId="3" borderId="9" xfId="1" applyFont="1" applyFill="1" applyBorder="1">
      <alignment vertical="center"/>
    </xf>
    <xf numFmtId="0" fontId="13" fillId="3" borderId="8" xfId="1" applyFill="1" applyBorder="1">
      <alignment vertical="center"/>
    </xf>
    <xf numFmtId="0" fontId="13" fillId="3" borderId="0" xfId="1" applyFill="1">
      <alignment vertical="center"/>
    </xf>
    <xf numFmtId="0" fontId="13" fillId="3" borderId="9" xfId="1" applyFill="1" applyBorder="1">
      <alignment vertical="center"/>
    </xf>
    <xf numFmtId="0" fontId="13" fillId="3" borderId="10" xfId="1" applyFill="1" applyBorder="1">
      <alignment vertical="center"/>
    </xf>
    <xf numFmtId="0" fontId="13" fillId="3" borderId="11" xfId="1" applyFill="1" applyBorder="1">
      <alignment vertical="center"/>
    </xf>
    <xf numFmtId="0" fontId="13" fillId="3" borderId="12" xfId="1" applyFill="1" applyBorder="1">
      <alignment vertical="center"/>
    </xf>
    <xf numFmtId="0" fontId="19" fillId="5" borderId="15" xfId="1" applyFont="1" applyFill="1" applyBorder="1" applyAlignment="1">
      <alignment horizontal="right" vertical="center" shrinkToFit="1"/>
    </xf>
    <xf numFmtId="0" fontId="19" fillId="5" borderId="4" xfId="1" applyFont="1" applyFill="1" applyBorder="1" applyAlignment="1">
      <alignment horizontal="center" vertical="center"/>
    </xf>
    <xf numFmtId="0" fontId="19" fillId="5" borderId="16" xfId="1" applyFont="1" applyFill="1" applyBorder="1">
      <alignment vertical="center"/>
    </xf>
    <xf numFmtId="0" fontId="13" fillId="6" borderId="13" xfId="1" applyFill="1" applyBorder="1" applyAlignment="1">
      <alignment horizontal="center" vertical="center"/>
    </xf>
    <xf numFmtId="0" fontId="19" fillId="2" borderId="0" xfId="1" applyFont="1" applyFill="1">
      <alignment vertical="center"/>
    </xf>
    <xf numFmtId="0" fontId="20" fillId="2" borderId="2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left" vertical="center" wrapText="1"/>
    </xf>
    <xf numFmtId="0" fontId="20" fillId="2" borderId="2" xfId="1" applyFont="1" applyFill="1" applyBorder="1">
      <alignment vertical="center"/>
    </xf>
    <xf numFmtId="0" fontId="20" fillId="2" borderId="0" xfId="1" applyFont="1" applyFill="1">
      <alignment vertical="center"/>
    </xf>
    <xf numFmtId="0" fontId="22" fillId="5" borderId="26" xfId="1" applyFont="1" applyFill="1" applyBorder="1" applyAlignment="1">
      <alignment horizontal="center" shrinkToFit="1"/>
    </xf>
    <xf numFmtId="0" fontId="20" fillId="5" borderId="26" xfId="1" applyFont="1" applyFill="1" applyBorder="1" applyAlignment="1">
      <alignment horizontal="center" shrinkToFit="1"/>
    </xf>
    <xf numFmtId="0" fontId="22" fillId="5" borderId="27" xfId="1" applyFont="1" applyFill="1" applyBorder="1" applyAlignment="1">
      <alignment horizontal="center" vertical="top" shrinkToFit="1"/>
    </xf>
    <xf numFmtId="0" fontId="20" fillId="5" borderId="16" xfId="1" applyFont="1" applyFill="1" applyBorder="1" applyAlignment="1">
      <alignment horizontal="center" vertical="center" shrinkToFit="1"/>
    </xf>
    <xf numFmtId="0" fontId="20" fillId="5" borderId="13" xfId="1" applyFont="1" applyFill="1" applyBorder="1" applyAlignment="1">
      <alignment horizontal="center" vertical="center" shrinkToFit="1"/>
    </xf>
    <xf numFmtId="0" fontId="20" fillId="5" borderId="24" xfId="1" applyFont="1" applyFill="1" applyBorder="1" applyAlignment="1">
      <alignment horizontal="center" vertical="center" shrinkToFit="1"/>
    </xf>
    <xf numFmtId="0" fontId="20" fillId="5" borderId="27" xfId="1" applyFont="1" applyFill="1" applyBorder="1" applyAlignment="1">
      <alignment horizontal="center" vertical="top" shrinkToFit="1"/>
    </xf>
    <xf numFmtId="0" fontId="13" fillId="5" borderId="13" xfId="1" applyFill="1" applyBorder="1" applyAlignment="1">
      <alignment horizontal="center" vertical="center"/>
    </xf>
    <xf numFmtId="0" fontId="13" fillId="6" borderId="15" xfId="1" applyFill="1" applyBorder="1" applyAlignment="1">
      <alignment horizontal="center" vertical="center" shrinkToFit="1"/>
    </xf>
    <xf numFmtId="0" fontId="19" fillId="5" borderId="4" xfId="1" applyFont="1" applyFill="1" applyBorder="1" applyAlignment="1">
      <alignment horizontal="center" vertical="center" shrinkToFit="1"/>
    </xf>
    <xf numFmtId="0" fontId="13" fillId="0" borderId="22" xfId="1" applyBorder="1">
      <alignment vertical="center"/>
    </xf>
    <xf numFmtId="0" fontId="13" fillId="0" borderId="1" xfId="1" applyBorder="1">
      <alignment vertical="center"/>
    </xf>
    <xf numFmtId="0" fontId="13" fillId="0" borderId="23" xfId="1" applyBorder="1">
      <alignment vertical="center"/>
    </xf>
    <xf numFmtId="0" fontId="13" fillId="0" borderId="2" xfId="1" applyBorder="1">
      <alignment vertical="center"/>
    </xf>
    <xf numFmtId="0" fontId="13" fillId="0" borderId="0" xfId="1">
      <alignment vertical="center"/>
    </xf>
    <xf numFmtId="0" fontId="13" fillId="0" borderId="17" xfId="1" applyBorder="1">
      <alignment vertical="center"/>
    </xf>
    <xf numFmtId="0" fontId="13" fillId="0" borderId="18" xfId="1" applyBorder="1" applyAlignment="1">
      <alignment horizontal="center" vertical="center"/>
    </xf>
    <xf numFmtId="0" fontId="13" fillId="0" borderId="3" xfId="1" applyBorder="1" applyAlignment="1">
      <alignment horizontal="center" vertical="center"/>
    </xf>
    <xf numFmtId="0" fontId="13" fillId="0" borderId="19" xfId="1" applyBorder="1" applyAlignment="1">
      <alignment horizontal="center" vertical="center"/>
    </xf>
    <xf numFmtId="0" fontId="13" fillId="2" borderId="0" xfId="1" applyFill="1" applyAlignment="1">
      <alignment horizontal="center" vertical="center"/>
    </xf>
    <xf numFmtId="0" fontId="19" fillId="0" borderId="15" xfId="1" applyFont="1" applyBorder="1" applyAlignment="1" applyProtection="1">
      <alignment horizontal="center" vertical="center" shrinkToFit="1"/>
      <protection locked="0"/>
    </xf>
    <xf numFmtId="0" fontId="19" fillId="0" borderId="29" xfId="1" applyFont="1" applyBorder="1" applyAlignment="1" applyProtection="1">
      <alignment horizontal="center" vertical="center" shrinkToFit="1"/>
      <protection locked="0"/>
    </xf>
    <xf numFmtId="0" fontId="19" fillId="0" borderId="16" xfId="1" applyFont="1" applyBorder="1" applyAlignment="1" applyProtection="1">
      <alignment horizontal="center" vertical="center" shrinkToFit="1"/>
      <protection locked="0"/>
    </xf>
    <xf numFmtId="0" fontId="19" fillId="0" borderId="25" xfId="1" applyFont="1" applyBorder="1" applyAlignment="1" applyProtection="1">
      <alignment horizontal="center" vertical="center" shrinkToFit="1"/>
      <protection locked="0"/>
    </xf>
    <xf numFmtId="0" fontId="19" fillId="0" borderId="28" xfId="1" applyFont="1" applyBorder="1" applyAlignment="1" applyProtection="1">
      <alignment horizontal="center" vertical="center" shrinkToFit="1"/>
      <protection locked="0"/>
    </xf>
    <xf numFmtId="0" fontId="20" fillId="5" borderId="15" xfId="1" applyFont="1" applyFill="1" applyBorder="1" applyAlignment="1">
      <alignment horizontal="center" vertical="center" shrinkToFit="1"/>
    </xf>
    <xf numFmtId="0" fontId="20" fillId="5" borderId="4" xfId="1" applyFont="1" applyFill="1" applyBorder="1" applyAlignment="1">
      <alignment horizontal="center" vertical="center" shrinkToFit="1"/>
    </xf>
    <xf numFmtId="0" fontId="20" fillId="5" borderId="16" xfId="1" applyFont="1" applyFill="1" applyBorder="1" applyAlignment="1">
      <alignment horizontal="center" vertical="center" shrinkToFit="1"/>
    </xf>
    <xf numFmtId="0" fontId="20" fillId="5" borderId="26" xfId="1" applyFont="1" applyFill="1" applyBorder="1" applyAlignment="1">
      <alignment horizontal="center" vertical="center" shrinkToFit="1"/>
    </xf>
    <xf numFmtId="0" fontId="20" fillId="5" borderId="27" xfId="1" applyFont="1" applyFill="1" applyBorder="1" applyAlignment="1">
      <alignment horizontal="center" vertical="center" shrinkToFit="1"/>
    </xf>
    <xf numFmtId="0" fontId="20" fillId="5" borderId="13" xfId="1" applyFont="1" applyFill="1" applyBorder="1" applyAlignment="1">
      <alignment horizontal="center" vertical="center" shrinkToFit="1"/>
    </xf>
    <xf numFmtId="0" fontId="25" fillId="5" borderId="26" xfId="1" applyFont="1" applyFill="1" applyBorder="1" applyAlignment="1">
      <alignment horizontal="center" vertical="center" shrinkToFit="1"/>
    </xf>
    <xf numFmtId="0" fontId="25" fillId="5" borderId="27" xfId="1" applyFont="1" applyFill="1" applyBorder="1" applyAlignment="1">
      <alignment horizontal="center" vertical="center" shrinkToFit="1"/>
    </xf>
    <xf numFmtId="0" fontId="20" fillId="5" borderId="22" xfId="1" applyFont="1" applyFill="1" applyBorder="1" applyAlignment="1">
      <alignment horizontal="center" vertical="center" shrinkToFit="1"/>
    </xf>
    <xf numFmtId="0" fontId="20" fillId="5" borderId="23" xfId="1" applyFont="1" applyFill="1" applyBorder="1" applyAlignment="1">
      <alignment horizontal="center" vertical="center" shrinkToFit="1"/>
    </xf>
    <xf numFmtId="0" fontId="20" fillId="5" borderId="18" xfId="1" applyFont="1" applyFill="1" applyBorder="1" applyAlignment="1">
      <alignment horizontal="center" vertical="center" shrinkToFit="1"/>
    </xf>
    <xf numFmtId="0" fontId="20" fillId="5" borderId="19" xfId="1" applyFont="1" applyFill="1" applyBorder="1" applyAlignment="1">
      <alignment horizontal="center" vertical="center" shrinkToFit="1"/>
    </xf>
    <xf numFmtId="0" fontId="20" fillId="5" borderId="24" xfId="1" applyFont="1" applyFill="1" applyBorder="1" applyAlignment="1">
      <alignment horizontal="center" vertical="center" shrinkToFit="1"/>
    </xf>
    <xf numFmtId="0" fontId="13" fillId="5" borderId="22" xfId="1" applyFill="1" applyBorder="1" applyAlignment="1">
      <alignment horizontal="center" vertical="center"/>
    </xf>
    <xf numFmtId="0" fontId="13" fillId="5" borderId="1" xfId="1" applyFill="1" applyBorder="1" applyAlignment="1">
      <alignment horizontal="center" vertical="center"/>
    </xf>
    <xf numFmtId="0" fontId="13" fillId="5" borderId="23" xfId="1" applyFill="1" applyBorder="1" applyAlignment="1">
      <alignment horizontal="center" vertical="center"/>
    </xf>
    <xf numFmtId="0" fontId="13" fillId="5" borderId="18" xfId="1" applyFill="1" applyBorder="1" applyAlignment="1">
      <alignment horizontal="center" vertical="center"/>
    </xf>
    <xf numFmtId="0" fontId="13" fillId="5" borderId="3" xfId="1" applyFill="1" applyBorder="1" applyAlignment="1">
      <alignment horizontal="center" vertical="center"/>
    </xf>
    <xf numFmtId="0" fontId="13" fillId="5" borderId="19" xfId="1" applyFill="1" applyBorder="1" applyAlignment="1">
      <alignment horizontal="center" vertical="center"/>
    </xf>
    <xf numFmtId="0" fontId="13" fillId="5" borderId="15" xfId="1" applyFill="1" applyBorder="1" applyAlignment="1">
      <alignment horizontal="center" vertical="center"/>
    </xf>
    <xf numFmtId="0" fontId="13" fillId="5" borderId="16" xfId="1" applyFill="1" applyBorder="1" applyAlignment="1">
      <alignment horizontal="center" vertical="center"/>
    </xf>
    <xf numFmtId="0" fontId="13" fillId="0" borderId="15" xfId="1" applyBorder="1" applyAlignment="1" applyProtection="1">
      <alignment horizontal="center" vertical="center" shrinkToFit="1"/>
      <protection locked="0"/>
    </xf>
    <xf numFmtId="0" fontId="13" fillId="0" borderId="4" xfId="1" applyBorder="1" applyAlignment="1" applyProtection="1">
      <alignment horizontal="center" vertical="center" shrinkToFit="1"/>
      <protection locked="0"/>
    </xf>
    <xf numFmtId="0" fontId="13" fillId="0" borderId="16" xfId="1" applyBorder="1" applyAlignment="1" applyProtection="1">
      <alignment horizontal="center" vertical="center" shrinkToFit="1"/>
      <protection locked="0"/>
    </xf>
    <xf numFmtId="0" fontId="30" fillId="2" borderId="0" xfId="1" applyFont="1" applyFill="1">
      <alignment vertical="center"/>
    </xf>
    <xf numFmtId="0" fontId="13" fillId="5" borderId="4" xfId="1" applyFill="1" applyBorder="1" applyAlignment="1">
      <alignment horizontal="center" vertical="center"/>
    </xf>
    <xf numFmtId="0" fontId="18" fillId="5" borderId="15" xfId="1" applyFont="1" applyFill="1" applyBorder="1" applyAlignment="1">
      <alignment horizontal="center" vertical="center"/>
    </xf>
    <xf numFmtId="0" fontId="18" fillId="5" borderId="4" xfId="1" applyFont="1" applyFill="1" applyBorder="1" applyAlignment="1">
      <alignment horizontal="center" vertical="center"/>
    </xf>
    <xf numFmtId="0" fontId="18" fillId="5" borderId="16" xfId="1" applyFont="1" applyFill="1" applyBorder="1" applyAlignment="1">
      <alignment horizontal="center" vertical="center"/>
    </xf>
    <xf numFmtId="0" fontId="13" fillId="5" borderId="2" xfId="1" applyFill="1" applyBorder="1" applyAlignment="1">
      <alignment horizontal="center" vertical="center"/>
    </xf>
    <xf numFmtId="0" fontId="13" fillId="5" borderId="0" xfId="1" applyFill="1" applyAlignment="1">
      <alignment horizontal="center" vertical="center"/>
    </xf>
    <xf numFmtId="0" fontId="13" fillId="5" borderId="17" xfId="1" applyFill="1" applyBorder="1" applyAlignment="1">
      <alignment horizontal="center" vertical="center"/>
    </xf>
    <xf numFmtId="0" fontId="13" fillId="0" borderId="15" xfId="1" applyBorder="1" applyAlignment="1" applyProtection="1">
      <alignment horizontal="center" vertical="center"/>
      <protection locked="0"/>
    </xf>
    <xf numFmtId="0" fontId="13" fillId="0" borderId="4" xfId="1" applyBorder="1" applyAlignment="1" applyProtection="1">
      <alignment horizontal="center" vertical="center"/>
      <protection locked="0"/>
    </xf>
    <xf numFmtId="0" fontId="13" fillId="0" borderId="16" xfId="1" applyBorder="1" applyAlignment="1" applyProtection="1">
      <alignment horizontal="center" vertical="center"/>
      <protection locked="0"/>
    </xf>
    <xf numFmtId="0" fontId="20" fillId="2" borderId="2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right" vertical="center" shrinkToFit="1"/>
    </xf>
    <xf numFmtId="0" fontId="11" fillId="0" borderId="3" xfId="0" applyFont="1" applyBorder="1" applyAlignment="1">
      <alignment horizontal="left" vertical="center" inden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indent="1" shrinkToFit="1"/>
    </xf>
    <xf numFmtId="0" fontId="24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right" shrinkToFit="1"/>
    </xf>
    <xf numFmtId="0" fontId="3" fillId="0" borderId="0" xfId="0" applyFont="1" applyAlignment="1">
      <alignment horizontal="right" shrinkToFit="1"/>
    </xf>
    <xf numFmtId="0" fontId="10" fillId="0" borderId="8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top" shrinkToFit="1"/>
    </xf>
    <xf numFmtId="0" fontId="2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34" fillId="7" borderId="13" xfId="1" applyFont="1" applyFill="1" applyBorder="1" applyAlignment="1">
      <alignment horizontal="center" vertical="center" shrinkToFit="1"/>
    </xf>
    <xf numFmtId="0" fontId="35" fillId="7" borderId="13" xfId="1" applyFont="1" applyFill="1" applyBorder="1" applyAlignment="1">
      <alignment horizontal="center" vertical="center" shrinkToFit="1"/>
    </xf>
    <xf numFmtId="0" fontId="35" fillId="7" borderId="13" xfId="1" quotePrefix="1" applyFont="1" applyFill="1" applyBorder="1" applyAlignment="1">
      <alignment horizontal="center" vertical="center" shrinkToFit="1"/>
    </xf>
    <xf numFmtId="0" fontId="3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7" fillId="0" borderId="13" xfId="1" applyFont="1" applyBorder="1" applyAlignment="1">
      <alignment horizontal="center" vertical="center" shrinkToFit="1"/>
    </xf>
    <xf numFmtId="0" fontId="32" fillId="0" borderId="13" xfId="1" applyFont="1" applyBorder="1" applyAlignment="1">
      <alignment horizontal="center" vertical="center" shrinkToFit="1"/>
    </xf>
    <xf numFmtId="0" fontId="37" fillId="0" borderId="13" xfId="1" applyFont="1" applyBorder="1" applyAlignment="1">
      <alignment vertical="center" shrinkToFit="1"/>
    </xf>
    <xf numFmtId="49" fontId="38" fillId="0" borderId="13" xfId="2" applyNumberFormat="1" applyBorder="1" applyAlignment="1">
      <alignment horizontal="center" vertical="center" wrapText="1" shrinkToFit="1"/>
    </xf>
    <xf numFmtId="0" fontId="38" fillId="0" borderId="13" xfId="2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63F1E64A-D760-479E-9707-BB7423A30FAC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IBA\&#31532;27&#22238;&#65288;R7%201&#26376;&#65289;\27th%202nd-stage\00%20&#30476;&#22823;&#20250;&#30003;&#36796;&#26360;&#20445;&#23384;&#12501;&#12457;&#12523;&#12480;&#12540;\27th%20&#30476;&#22823;&#20250;&#12288;&#65298;&#20013;&#23398;&#29983;&#12398;&#37096;\01%20&#33576;&#22478;&#12461;&#12522;&#12473;&#12488;&#25945;&#23398;&#22290;&#20013;.xlsx" TargetMode="External"/><Relationship Id="rId1" Type="http://schemas.openxmlformats.org/officeDocument/2006/relationships/externalLinkPath" Target="/IBA/&#31532;27&#22238;&#65288;R7%201&#26376;&#65289;/27th%202nd-stage/00%20&#30476;&#22823;&#20250;&#30003;&#36796;&#26360;&#20445;&#23384;&#12501;&#12457;&#12523;&#12480;&#12540;/27th%20&#30476;&#22823;&#20250;&#12288;&#65298;&#20013;&#23398;&#29983;&#12398;&#37096;/01%20&#33576;&#22478;&#12461;&#12522;&#12473;&#12488;&#25945;&#23398;&#22290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み記入シート"/>
      <sheetName val="参加申込書"/>
      <sheetName val="県大会データ"/>
      <sheetName val="学校デー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16BE-AC9F-4B92-80A7-3BEF516C8719}">
  <sheetPr codeName="Sheet1">
    <tabColor rgb="FFFFC000"/>
    <pageSetUpPr fitToPage="1"/>
  </sheetPr>
  <dimension ref="A1:AA62"/>
  <sheetViews>
    <sheetView view="pageBreakPreview" zoomScaleNormal="100" zoomScaleSheetLayoutView="100" workbookViewId="0"/>
  </sheetViews>
  <sheetFormatPr defaultColWidth="8.81640625" defaultRowHeight="13" x14ac:dyDescent="0.2"/>
  <cols>
    <col min="1" max="1" width="1" style="14" customWidth="1"/>
    <col min="2" max="3" width="6.6328125" style="14" customWidth="1"/>
    <col min="4" max="4" width="6.90625" style="14" customWidth="1"/>
    <col min="5" max="5" width="7.36328125" style="14" customWidth="1"/>
    <col min="6" max="6" width="12.36328125" style="14" customWidth="1"/>
    <col min="7" max="7" width="7.90625" style="14" customWidth="1"/>
    <col min="8" max="8" width="6" style="14" customWidth="1"/>
    <col min="9" max="9" width="4.08984375" style="14" customWidth="1"/>
    <col min="10" max="11" width="5.36328125" style="14" customWidth="1"/>
    <col min="12" max="12" width="6.08984375" style="14" customWidth="1"/>
    <col min="13" max="13" width="21.81640625" style="14" customWidth="1"/>
    <col min="14" max="14" width="12.36328125" style="14" customWidth="1"/>
    <col min="15" max="15" width="27.1796875" style="14" customWidth="1"/>
    <col min="16" max="16" width="13.54296875" style="14" customWidth="1"/>
    <col min="17" max="17" width="12.1796875" style="14" customWidth="1"/>
    <col min="18" max="18" width="13.08984375" style="14" customWidth="1"/>
    <col min="19" max="19" width="12.36328125" style="14" customWidth="1"/>
    <col min="20" max="20" width="6.36328125" style="14" customWidth="1"/>
    <col min="21" max="21" width="1.6328125" style="14" customWidth="1"/>
    <col min="22" max="22" width="9.54296875" style="14" customWidth="1"/>
    <col min="23" max="23" width="11.08984375" style="14" customWidth="1"/>
    <col min="24" max="24" width="11.6328125" style="21" bestFit="1" customWidth="1"/>
    <col min="25" max="25" width="3" style="21" customWidth="1"/>
    <col min="26" max="26" width="7.453125" style="22" bestFit="1" customWidth="1"/>
    <col min="27" max="27" width="8.81640625" style="12"/>
    <col min="28" max="16384" width="8.81640625" style="14"/>
  </cols>
  <sheetData>
    <row r="1" spans="1:27" ht="30" customHeight="1" x14ac:dyDescent="0.2">
      <c r="A1" s="12"/>
      <c r="B1" s="140" t="s">
        <v>150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68"/>
      <c r="Q1" s="68"/>
      <c r="R1" s="68"/>
      <c r="S1" s="68"/>
      <c r="T1" s="68"/>
      <c r="U1" s="12"/>
      <c r="V1" s="12"/>
      <c r="W1" s="12"/>
      <c r="X1" s="20" t="s">
        <v>141</v>
      </c>
      <c r="Y1" s="20"/>
      <c r="Z1" s="21" t="s">
        <v>63</v>
      </c>
      <c r="AA1" s="13">
        <v>1</v>
      </c>
    </row>
    <row r="2" spans="1:27" ht="9" customHeight="1" x14ac:dyDescent="0.2">
      <c r="A2" s="12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2"/>
      <c r="R2" s="12"/>
      <c r="S2" s="12"/>
      <c r="T2" s="12"/>
      <c r="U2" s="12"/>
      <c r="V2" s="12"/>
      <c r="W2" s="12"/>
      <c r="X2" s="20" t="s">
        <v>142</v>
      </c>
      <c r="Y2" s="20"/>
      <c r="Z2" s="21" t="s">
        <v>64</v>
      </c>
      <c r="AA2" s="13">
        <v>2</v>
      </c>
    </row>
    <row r="3" spans="1:27" ht="3" customHeight="1" x14ac:dyDescent="0.2">
      <c r="A3" s="12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12"/>
      <c r="R3" s="12"/>
      <c r="S3" s="12"/>
      <c r="T3" s="12"/>
      <c r="U3" s="12"/>
      <c r="V3" s="12"/>
      <c r="W3" s="12"/>
      <c r="X3" s="20"/>
      <c r="Y3" s="20"/>
      <c r="Z3" s="21" t="s">
        <v>65</v>
      </c>
      <c r="AA3" s="13">
        <v>3</v>
      </c>
    </row>
    <row r="4" spans="1:27" ht="18" customHeight="1" x14ac:dyDescent="0.2">
      <c r="A4" s="12"/>
      <c r="B4" s="73" t="s">
        <v>91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  <c r="Q4" s="12"/>
      <c r="R4" s="12"/>
      <c r="S4" s="12"/>
      <c r="T4" s="12"/>
      <c r="U4" s="12"/>
      <c r="V4" s="12"/>
      <c r="W4" s="12"/>
      <c r="X4" s="20" t="s">
        <v>151</v>
      </c>
      <c r="Y4" s="20"/>
      <c r="Z4" s="21" t="s">
        <v>66</v>
      </c>
      <c r="AA4" s="13">
        <v>4</v>
      </c>
    </row>
    <row r="5" spans="1:27" ht="18" customHeight="1" x14ac:dyDescent="0.2">
      <c r="A5" s="12"/>
      <c r="B5" s="76" t="s">
        <v>92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  <c r="Q5" s="12"/>
      <c r="R5" s="12"/>
      <c r="S5" s="12"/>
      <c r="T5" s="12"/>
      <c r="U5" s="12"/>
      <c r="V5" s="12"/>
      <c r="W5" s="12"/>
      <c r="X5" s="20" t="s">
        <v>152</v>
      </c>
      <c r="Y5" s="20"/>
      <c r="Z5" s="21" t="s">
        <v>67</v>
      </c>
      <c r="AA5" s="13">
        <v>5</v>
      </c>
    </row>
    <row r="6" spans="1:27" ht="18" customHeight="1" x14ac:dyDescent="0.2">
      <c r="A6" s="12"/>
      <c r="B6" s="76" t="s">
        <v>121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  <c r="Q6" s="12"/>
      <c r="R6" s="12"/>
      <c r="S6" s="12"/>
      <c r="T6" s="12"/>
      <c r="U6" s="12"/>
      <c r="V6" s="12"/>
      <c r="W6" s="12"/>
      <c r="X6" s="20"/>
      <c r="Y6" s="20"/>
      <c r="Z6" s="21" t="s">
        <v>68</v>
      </c>
      <c r="AA6" s="13">
        <v>6</v>
      </c>
    </row>
    <row r="7" spans="1:27" ht="18" customHeight="1" x14ac:dyDescent="0.2">
      <c r="A7" s="12"/>
      <c r="B7" s="76" t="s">
        <v>122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  <c r="Q7" s="12"/>
      <c r="R7" s="12"/>
      <c r="S7" s="12"/>
      <c r="T7" s="12"/>
      <c r="U7" s="12"/>
      <c r="V7" s="12"/>
      <c r="W7" s="12"/>
      <c r="X7" s="20"/>
      <c r="Y7" s="20"/>
      <c r="Z7" s="21" t="s">
        <v>69</v>
      </c>
      <c r="AA7" s="13">
        <v>7</v>
      </c>
    </row>
    <row r="8" spans="1:27" ht="3" customHeight="1" x14ac:dyDescent="0.2">
      <c r="A8" s="12"/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1"/>
      <c r="Q8" s="12"/>
      <c r="R8" s="12"/>
      <c r="S8" s="12"/>
      <c r="T8" s="12"/>
      <c r="U8" s="12"/>
      <c r="V8" s="12"/>
      <c r="W8" s="12"/>
      <c r="Z8" s="21" t="s">
        <v>70</v>
      </c>
      <c r="AA8" s="13">
        <v>8</v>
      </c>
    </row>
    <row r="9" spans="1:27" ht="1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Z9" s="21" t="s">
        <v>71</v>
      </c>
      <c r="AA9" s="13">
        <v>18</v>
      </c>
    </row>
    <row r="10" spans="1:27" ht="24" customHeight="1" x14ac:dyDescent="0.2">
      <c r="A10" s="12"/>
      <c r="B10" s="135" t="s">
        <v>123</v>
      </c>
      <c r="C10" s="141"/>
      <c r="D10" s="141"/>
      <c r="E10" s="141"/>
      <c r="F10" s="136"/>
      <c r="G10" s="82" t="s">
        <v>139</v>
      </c>
      <c r="H10" s="37"/>
      <c r="I10" s="100" t="s">
        <v>134</v>
      </c>
      <c r="J10" s="37"/>
      <c r="K10" s="83" t="s">
        <v>140</v>
      </c>
      <c r="L10" s="16"/>
      <c r="M10" s="84" t="s">
        <v>124</v>
      </c>
      <c r="N10" s="12"/>
      <c r="O10" s="85" t="str">
        <f>"参加人数　"&amp;DBCS(COUNTA($D$22:$D$31))&amp;" 名"</f>
        <v>参加人数　０ 名</v>
      </c>
      <c r="P10" s="12"/>
      <c r="Q10" s="12"/>
      <c r="R10" s="12"/>
      <c r="S10" s="12"/>
      <c r="T10" s="12"/>
      <c r="U10" s="12"/>
      <c r="V10" s="12"/>
      <c r="W10" s="12"/>
      <c r="Z10" s="21" t="s">
        <v>72</v>
      </c>
      <c r="AA10" s="13">
        <v>19</v>
      </c>
    </row>
    <row r="11" spans="1:27" ht="24" customHeight="1" x14ac:dyDescent="0.2">
      <c r="A11" s="12"/>
      <c r="B11" s="142" t="s">
        <v>93</v>
      </c>
      <c r="C11" s="143"/>
      <c r="D11" s="143"/>
      <c r="E11" s="143"/>
      <c r="F11" s="144"/>
      <c r="G11" s="137"/>
      <c r="H11" s="138"/>
      <c r="I11" s="138"/>
      <c r="J11" s="138"/>
      <c r="K11" s="138"/>
      <c r="L11" s="138"/>
      <c r="M11" s="139"/>
      <c r="N11" s="86"/>
      <c r="O11" s="86"/>
      <c r="P11" s="12"/>
      <c r="Q11" s="12"/>
      <c r="R11" s="12"/>
      <c r="S11" s="12"/>
      <c r="T11" s="12"/>
      <c r="U11" s="12"/>
      <c r="V11" s="12"/>
      <c r="W11" s="12"/>
      <c r="Z11" s="21" t="s">
        <v>73</v>
      </c>
      <c r="AA11" s="13">
        <v>20</v>
      </c>
    </row>
    <row r="12" spans="1:27" ht="40" customHeight="1" x14ac:dyDescent="0.2">
      <c r="A12" s="12"/>
      <c r="B12" s="129" t="s">
        <v>95</v>
      </c>
      <c r="C12" s="130"/>
      <c r="D12" s="131"/>
      <c r="E12" s="142" t="s">
        <v>94</v>
      </c>
      <c r="F12" s="144"/>
      <c r="G12" s="148"/>
      <c r="H12" s="149"/>
      <c r="I12" s="149"/>
      <c r="J12" s="149"/>
      <c r="K12" s="149"/>
      <c r="L12" s="149"/>
      <c r="M12" s="150"/>
      <c r="N12" s="151" t="s">
        <v>125</v>
      </c>
      <c r="O12" s="152"/>
      <c r="P12" s="152"/>
      <c r="Q12" s="152"/>
      <c r="R12" s="152"/>
      <c r="S12" s="152"/>
      <c r="T12" s="152"/>
      <c r="U12" s="12"/>
      <c r="V12" s="12"/>
      <c r="W12" s="12"/>
      <c r="Z12" s="21" t="s">
        <v>74</v>
      </c>
      <c r="AA12" s="13">
        <v>21</v>
      </c>
    </row>
    <row r="13" spans="1:27" ht="24" customHeight="1" x14ac:dyDescent="0.2">
      <c r="A13" s="12"/>
      <c r="B13" s="145"/>
      <c r="C13" s="146"/>
      <c r="D13" s="147"/>
      <c r="E13" s="142" t="s">
        <v>10</v>
      </c>
      <c r="F13" s="144"/>
      <c r="G13" s="137"/>
      <c r="H13" s="138"/>
      <c r="I13" s="138"/>
      <c r="J13" s="138"/>
      <c r="K13" s="138"/>
      <c r="L13" s="138"/>
      <c r="M13" s="139"/>
      <c r="N13" s="87"/>
      <c r="O13" s="88"/>
      <c r="P13" s="88"/>
      <c r="Q13" s="88"/>
      <c r="R13" s="88"/>
      <c r="S13" s="12"/>
      <c r="T13" s="12"/>
      <c r="U13" s="12"/>
      <c r="V13" s="12"/>
      <c r="W13" s="12"/>
      <c r="X13" s="21" t="s">
        <v>19</v>
      </c>
      <c r="Z13" s="21" t="s">
        <v>75</v>
      </c>
      <c r="AA13" s="13">
        <v>22</v>
      </c>
    </row>
    <row r="14" spans="1:27" ht="24" customHeight="1" x14ac:dyDescent="0.2">
      <c r="A14" s="12"/>
      <c r="B14" s="145"/>
      <c r="C14" s="146"/>
      <c r="D14" s="147"/>
      <c r="E14" s="142" t="s">
        <v>96</v>
      </c>
      <c r="F14" s="144"/>
      <c r="G14" s="137"/>
      <c r="H14" s="138"/>
      <c r="I14" s="138"/>
      <c r="J14" s="138"/>
      <c r="K14" s="138"/>
      <c r="L14" s="138"/>
      <c r="M14" s="139"/>
      <c r="N14" s="89" t="s">
        <v>97</v>
      </c>
      <c r="O14" s="90"/>
      <c r="P14" s="90"/>
      <c r="Q14" s="90"/>
      <c r="R14" s="12"/>
      <c r="S14" s="12"/>
      <c r="T14" s="12"/>
      <c r="U14" s="12"/>
      <c r="V14" s="12"/>
      <c r="W14" s="12"/>
      <c r="X14" s="21" t="s">
        <v>20</v>
      </c>
      <c r="Z14" s="21" t="s">
        <v>76</v>
      </c>
      <c r="AA14" s="13">
        <v>23</v>
      </c>
    </row>
    <row r="15" spans="1:27" ht="24" customHeight="1" x14ac:dyDescent="0.2">
      <c r="A15" s="12"/>
      <c r="B15" s="145"/>
      <c r="C15" s="146"/>
      <c r="D15" s="147"/>
      <c r="E15" s="142" t="s">
        <v>12</v>
      </c>
      <c r="F15" s="144"/>
      <c r="G15" s="137"/>
      <c r="H15" s="138"/>
      <c r="I15" s="138"/>
      <c r="J15" s="138"/>
      <c r="K15" s="138"/>
      <c r="L15" s="138"/>
      <c r="M15" s="139"/>
      <c r="N15" s="89" t="s">
        <v>98</v>
      </c>
      <c r="O15" s="90"/>
      <c r="P15" s="90"/>
      <c r="Q15" s="90"/>
      <c r="R15" s="12"/>
      <c r="S15" s="12"/>
      <c r="T15" s="12"/>
      <c r="U15" s="12"/>
      <c r="V15" s="12"/>
      <c r="W15" s="12"/>
      <c r="X15" s="21" t="s">
        <v>21</v>
      </c>
      <c r="Z15" s="21" t="s">
        <v>77</v>
      </c>
      <c r="AA15" s="13">
        <v>24</v>
      </c>
    </row>
    <row r="16" spans="1:27" ht="24" customHeight="1" x14ac:dyDescent="0.2">
      <c r="A16" s="12"/>
      <c r="B16" s="145"/>
      <c r="C16" s="146"/>
      <c r="D16" s="147"/>
      <c r="E16" s="142" t="s">
        <v>13</v>
      </c>
      <c r="F16" s="144"/>
      <c r="G16" s="137"/>
      <c r="H16" s="138"/>
      <c r="I16" s="138"/>
      <c r="J16" s="138"/>
      <c r="K16" s="138"/>
      <c r="L16" s="138"/>
      <c r="M16" s="139"/>
      <c r="N16" s="89"/>
      <c r="O16" s="90"/>
      <c r="P16" s="90"/>
      <c r="Q16" s="90"/>
      <c r="R16" s="12"/>
      <c r="S16" s="12"/>
      <c r="T16" s="12"/>
      <c r="U16" s="12"/>
      <c r="V16" s="12"/>
      <c r="W16" s="12"/>
      <c r="Z16" s="21" t="s">
        <v>78</v>
      </c>
      <c r="AA16" s="13">
        <v>25</v>
      </c>
    </row>
    <row r="17" spans="1:27" ht="24" customHeight="1" x14ac:dyDescent="0.2">
      <c r="A17" s="12"/>
      <c r="B17" s="129" t="s">
        <v>99</v>
      </c>
      <c r="C17" s="130"/>
      <c r="D17" s="131"/>
      <c r="E17" s="135" t="s">
        <v>105</v>
      </c>
      <c r="F17" s="136"/>
      <c r="G17" s="137"/>
      <c r="H17" s="138"/>
      <c r="I17" s="138"/>
      <c r="J17" s="138"/>
      <c r="K17" s="138"/>
      <c r="L17" s="138"/>
      <c r="M17" s="139"/>
      <c r="N17" s="89" t="s">
        <v>100</v>
      </c>
      <c r="O17" s="90"/>
      <c r="P17" s="90"/>
      <c r="Q17" s="90"/>
      <c r="R17" s="12"/>
      <c r="S17" s="12"/>
      <c r="T17" s="12"/>
      <c r="U17" s="12"/>
      <c r="V17" s="12"/>
      <c r="W17" s="12"/>
      <c r="X17" s="21" t="s">
        <v>126</v>
      </c>
      <c r="Z17" s="21" t="s">
        <v>159</v>
      </c>
      <c r="AA17" s="13">
        <v>26</v>
      </c>
    </row>
    <row r="18" spans="1:27" ht="24" customHeight="1" x14ac:dyDescent="0.2">
      <c r="A18" s="12"/>
      <c r="B18" s="132"/>
      <c r="C18" s="133"/>
      <c r="D18" s="134"/>
      <c r="E18" s="135" t="s">
        <v>106</v>
      </c>
      <c r="F18" s="136"/>
      <c r="G18" s="137"/>
      <c r="H18" s="138"/>
      <c r="I18" s="138"/>
      <c r="J18" s="138"/>
      <c r="K18" s="138"/>
      <c r="L18" s="138"/>
      <c r="M18" s="139"/>
      <c r="N18" s="89" t="s">
        <v>101</v>
      </c>
      <c r="O18" s="90"/>
      <c r="P18" s="90"/>
      <c r="Q18" s="90"/>
      <c r="R18" s="12"/>
      <c r="S18" s="12"/>
      <c r="T18" s="12"/>
      <c r="U18" s="12"/>
      <c r="V18" s="12"/>
      <c r="W18" s="12"/>
      <c r="X18" s="21" t="s">
        <v>127</v>
      </c>
      <c r="Z18" s="21" t="s">
        <v>62</v>
      </c>
      <c r="AA18" s="13">
        <v>27</v>
      </c>
    </row>
    <row r="19" spans="1:27" ht="1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Z19" s="21" t="s">
        <v>80</v>
      </c>
      <c r="AA19" s="13">
        <v>28</v>
      </c>
    </row>
    <row r="20" spans="1:27" s="15" customFormat="1" ht="14" customHeight="1" x14ac:dyDescent="0.2">
      <c r="A20" s="13"/>
      <c r="B20" s="91" t="s">
        <v>128</v>
      </c>
      <c r="C20" s="122" t="s">
        <v>148</v>
      </c>
      <c r="D20" s="121" t="s">
        <v>129</v>
      </c>
      <c r="E20" s="121"/>
      <c r="F20" s="121"/>
      <c r="G20" s="119" t="s">
        <v>110</v>
      </c>
      <c r="H20" s="119" t="s">
        <v>102</v>
      </c>
      <c r="I20" s="124" t="s">
        <v>103</v>
      </c>
      <c r="J20" s="125"/>
      <c r="K20" s="116" t="s">
        <v>130</v>
      </c>
      <c r="L20" s="117"/>
      <c r="M20" s="117"/>
      <c r="N20" s="118"/>
      <c r="O20" s="119" t="s">
        <v>3</v>
      </c>
      <c r="P20" s="119" t="s">
        <v>114</v>
      </c>
      <c r="Q20" s="119" t="s">
        <v>115</v>
      </c>
      <c r="R20" s="121" t="s">
        <v>131</v>
      </c>
      <c r="S20" s="121"/>
      <c r="T20" s="92" t="s">
        <v>132</v>
      </c>
      <c r="U20" s="13"/>
      <c r="V20" s="13"/>
      <c r="W20" s="12"/>
      <c r="X20" s="21"/>
      <c r="Y20" s="21"/>
      <c r="Z20" s="21" t="s">
        <v>25</v>
      </c>
      <c r="AA20" s="13">
        <v>29</v>
      </c>
    </row>
    <row r="21" spans="1:27" ht="14" customHeight="1" x14ac:dyDescent="0.2">
      <c r="A21" s="12"/>
      <c r="B21" s="93" t="s">
        <v>146</v>
      </c>
      <c r="C21" s="123"/>
      <c r="D21" s="121" t="s">
        <v>133</v>
      </c>
      <c r="E21" s="128"/>
      <c r="F21" s="94" t="s">
        <v>0</v>
      </c>
      <c r="G21" s="120"/>
      <c r="H21" s="120"/>
      <c r="I21" s="126"/>
      <c r="J21" s="127"/>
      <c r="K21" s="116" t="s">
        <v>96</v>
      </c>
      <c r="L21" s="118"/>
      <c r="M21" s="95" t="s">
        <v>135</v>
      </c>
      <c r="N21" s="95" t="s">
        <v>112</v>
      </c>
      <c r="O21" s="120"/>
      <c r="P21" s="120"/>
      <c r="Q21" s="120"/>
      <c r="R21" s="96" t="s">
        <v>133</v>
      </c>
      <c r="S21" s="94" t="s">
        <v>0</v>
      </c>
      <c r="T21" s="97" t="s">
        <v>136</v>
      </c>
      <c r="U21" s="12"/>
      <c r="V21" s="12"/>
      <c r="W21" s="12"/>
      <c r="Z21" s="21" t="s">
        <v>81</v>
      </c>
      <c r="AA21" s="13">
        <v>30</v>
      </c>
    </row>
    <row r="22" spans="1:27" ht="30" customHeight="1" x14ac:dyDescent="0.2">
      <c r="A22" s="12"/>
      <c r="B22" s="98">
        <v>1</v>
      </c>
      <c r="C22" s="36"/>
      <c r="D22" s="114"/>
      <c r="E22" s="115"/>
      <c r="F22" s="23"/>
      <c r="G22" s="99" t="str">
        <f t="shared" ref="G22:G31" si="0">IF(D22="","",$G$11)</f>
        <v/>
      </c>
      <c r="H22" s="24"/>
      <c r="I22" s="111"/>
      <c r="J22" s="113"/>
      <c r="K22" s="111"/>
      <c r="L22" s="113"/>
      <c r="M22" s="25"/>
      <c r="N22" s="26"/>
      <c r="O22" s="25"/>
      <c r="P22" s="38"/>
      <c r="Q22" s="25"/>
      <c r="R22" s="39"/>
      <c r="S22" s="40"/>
      <c r="T22" s="25"/>
      <c r="U22" s="12"/>
      <c r="V22" s="12"/>
      <c r="W22" s="12"/>
      <c r="X22" s="21">
        <v>1</v>
      </c>
      <c r="Z22" s="21" t="s">
        <v>158</v>
      </c>
      <c r="AA22" s="13">
        <v>31</v>
      </c>
    </row>
    <row r="23" spans="1:27" ht="30" customHeight="1" x14ac:dyDescent="0.2">
      <c r="A23" s="12"/>
      <c r="B23" s="98">
        <v>2</v>
      </c>
      <c r="C23" s="36"/>
      <c r="D23" s="114"/>
      <c r="E23" s="115"/>
      <c r="F23" s="23"/>
      <c r="G23" s="99" t="str">
        <f t="shared" si="0"/>
        <v/>
      </c>
      <c r="H23" s="24"/>
      <c r="I23" s="111"/>
      <c r="J23" s="113"/>
      <c r="K23" s="111"/>
      <c r="L23" s="113"/>
      <c r="M23" s="25"/>
      <c r="N23" s="26"/>
      <c r="O23" s="25"/>
      <c r="P23" s="38"/>
      <c r="Q23" s="25"/>
      <c r="R23" s="39"/>
      <c r="S23" s="40"/>
      <c r="T23" s="25"/>
      <c r="U23" s="12"/>
      <c r="V23" s="12"/>
      <c r="W23" s="12"/>
      <c r="X23" s="21">
        <v>2</v>
      </c>
      <c r="Z23" s="21" t="s">
        <v>83</v>
      </c>
    </row>
    <row r="24" spans="1:27" ht="30" customHeight="1" x14ac:dyDescent="0.2">
      <c r="A24" s="12"/>
      <c r="B24" s="98">
        <v>3</v>
      </c>
      <c r="C24" s="36"/>
      <c r="D24" s="111"/>
      <c r="E24" s="112"/>
      <c r="F24" s="23"/>
      <c r="G24" s="99" t="str">
        <f t="shared" si="0"/>
        <v/>
      </c>
      <c r="H24" s="24"/>
      <c r="I24" s="111"/>
      <c r="J24" s="113"/>
      <c r="K24" s="111"/>
      <c r="L24" s="113"/>
      <c r="M24" s="25"/>
      <c r="N24" s="26"/>
      <c r="O24" s="25"/>
      <c r="P24" s="38"/>
      <c r="Q24" s="25"/>
      <c r="R24" s="39"/>
      <c r="S24" s="40"/>
      <c r="T24" s="25"/>
      <c r="U24" s="12"/>
      <c r="V24" s="12"/>
      <c r="W24" s="12"/>
      <c r="X24" s="21">
        <v>3</v>
      </c>
    </row>
    <row r="25" spans="1:27" ht="30" customHeight="1" x14ac:dyDescent="0.2">
      <c r="A25" s="12"/>
      <c r="B25" s="98">
        <v>4</v>
      </c>
      <c r="C25" s="36"/>
      <c r="D25" s="111"/>
      <c r="E25" s="112"/>
      <c r="F25" s="23"/>
      <c r="G25" s="99" t="str">
        <f t="shared" si="0"/>
        <v/>
      </c>
      <c r="H25" s="24"/>
      <c r="I25" s="111"/>
      <c r="J25" s="113"/>
      <c r="K25" s="111"/>
      <c r="L25" s="113"/>
      <c r="M25" s="25"/>
      <c r="N25" s="26"/>
      <c r="O25" s="25"/>
      <c r="P25" s="38"/>
      <c r="Q25" s="25"/>
      <c r="R25" s="39"/>
      <c r="S25" s="40"/>
      <c r="T25" s="25"/>
      <c r="U25" s="12"/>
      <c r="V25" s="12"/>
      <c r="W25" s="12"/>
      <c r="X25" s="21">
        <v>4</v>
      </c>
    </row>
    <row r="26" spans="1:27" ht="30" customHeight="1" x14ac:dyDescent="0.2">
      <c r="A26" s="12"/>
      <c r="B26" s="98">
        <v>5</v>
      </c>
      <c r="C26" s="36"/>
      <c r="D26" s="111"/>
      <c r="E26" s="112"/>
      <c r="F26" s="23"/>
      <c r="G26" s="99" t="str">
        <f t="shared" si="0"/>
        <v/>
      </c>
      <c r="H26" s="24"/>
      <c r="I26" s="111"/>
      <c r="J26" s="113"/>
      <c r="K26" s="111"/>
      <c r="L26" s="113"/>
      <c r="M26" s="25"/>
      <c r="N26" s="26"/>
      <c r="O26" s="25"/>
      <c r="P26" s="38"/>
      <c r="Q26" s="25"/>
      <c r="R26" s="39"/>
      <c r="S26" s="40"/>
      <c r="T26" s="25"/>
      <c r="U26" s="12"/>
      <c r="V26" s="12"/>
      <c r="W26" s="12"/>
      <c r="X26" s="21">
        <v>5</v>
      </c>
    </row>
    <row r="27" spans="1:27" ht="30" customHeight="1" x14ac:dyDescent="0.2">
      <c r="A27" s="12"/>
      <c r="B27" s="98">
        <v>6</v>
      </c>
      <c r="C27" s="36"/>
      <c r="D27" s="111"/>
      <c r="E27" s="112"/>
      <c r="F27" s="23"/>
      <c r="G27" s="99" t="str">
        <f t="shared" si="0"/>
        <v/>
      </c>
      <c r="H27" s="24"/>
      <c r="I27" s="111"/>
      <c r="J27" s="113"/>
      <c r="K27" s="111"/>
      <c r="L27" s="113"/>
      <c r="M27" s="25"/>
      <c r="N27" s="26"/>
      <c r="O27" s="25"/>
      <c r="P27" s="38"/>
      <c r="Q27" s="25"/>
      <c r="R27" s="39"/>
      <c r="S27" s="40"/>
      <c r="T27" s="25"/>
      <c r="U27" s="12"/>
      <c r="V27" s="12"/>
      <c r="W27" s="12"/>
      <c r="X27" s="21">
        <v>6</v>
      </c>
    </row>
    <row r="28" spans="1:27" ht="30" customHeight="1" x14ac:dyDescent="0.2">
      <c r="A28" s="12"/>
      <c r="B28" s="98">
        <v>7</v>
      </c>
      <c r="C28" s="36"/>
      <c r="D28" s="111"/>
      <c r="E28" s="112"/>
      <c r="F28" s="23"/>
      <c r="G28" s="99" t="str">
        <f t="shared" ref="G28:G29" si="1">IF(D28="","",$G$11)</f>
        <v/>
      </c>
      <c r="H28" s="24"/>
      <c r="I28" s="111"/>
      <c r="J28" s="113"/>
      <c r="K28" s="111"/>
      <c r="L28" s="113"/>
      <c r="M28" s="25"/>
      <c r="N28" s="26"/>
      <c r="O28" s="25"/>
      <c r="P28" s="38"/>
      <c r="Q28" s="25"/>
      <c r="R28" s="39"/>
      <c r="S28" s="40"/>
      <c r="T28" s="25"/>
      <c r="U28" s="12"/>
      <c r="V28" s="12"/>
      <c r="W28" s="12"/>
      <c r="X28" s="21">
        <v>7</v>
      </c>
    </row>
    <row r="29" spans="1:27" ht="30" customHeight="1" x14ac:dyDescent="0.2">
      <c r="A29" s="12"/>
      <c r="B29" s="98">
        <v>8</v>
      </c>
      <c r="C29" s="36"/>
      <c r="D29" s="111"/>
      <c r="E29" s="112"/>
      <c r="F29" s="23"/>
      <c r="G29" s="99" t="str">
        <f t="shared" si="1"/>
        <v/>
      </c>
      <c r="H29" s="24"/>
      <c r="I29" s="111"/>
      <c r="J29" s="113"/>
      <c r="K29" s="111"/>
      <c r="L29" s="113"/>
      <c r="M29" s="25"/>
      <c r="N29" s="26"/>
      <c r="O29" s="26"/>
      <c r="P29" s="25"/>
      <c r="Q29" s="25"/>
      <c r="R29" s="27"/>
      <c r="S29" s="23"/>
      <c r="T29" s="25"/>
      <c r="U29" s="12"/>
      <c r="V29" s="12"/>
      <c r="W29" s="12"/>
      <c r="X29" s="21">
        <v>8</v>
      </c>
    </row>
    <row r="30" spans="1:27" ht="30" customHeight="1" x14ac:dyDescent="0.2">
      <c r="A30" s="12"/>
      <c r="B30" s="98">
        <v>9</v>
      </c>
      <c r="C30" s="36"/>
      <c r="D30" s="111"/>
      <c r="E30" s="112"/>
      <c r="F30" s="23"/>
      <c r="G30" s="99" t="str">
        <f t="shared" si="0"/>
        <v/>
      </c>
      <c r="H30" s="24"/>
      <c r="I30" s="111"/>
      <c r="J30" s="113"/>
      <c r="K30" s="111"/>
      <c r="L30" s="113"/>
      <c r="M30" s="25"/>
      <c r="N30" s="26"/>
      <c r="O30" s="25"/>
      <c r="P30" s="38"/>
      <c r="Q30" s="25"/>
      <c r="R30" s="39"/>
      <c r="S30" s="40"/>
      <c r="T30" s="25"/>
      <c r="U30" s="12"/>
      <c r="V30" s="12"/>
      <c r="W30" s="12"/>
      <c r="X30" s="21">
        <v>9</v>
      </c>
    </row>
    <row r="31" spans="1:27" ht="30" customHeight="1" x14ac:dyDescent="0.2">
      <c r="A31" s="12"/>
      <c r="B31" s="98">
        <v>10</v>
      </c>
      <c r="C31" s="36"/>
      <c r="D31" s="111"/>
      <c r="E31" s="112"/>
      <c r="F31" s="23"/>
      <c r="G31" s="99" t="str">
        <f t="shared" si="0"/>
        <v/>
      </c>
      <c r="H31" s="24"/>
      <c r="I31" s="111"/>
      <c r="J31" s="113"/>
      <c r="K31" s="111"/>
      <c r="L31" s="113"/>
      <c r="M31" s="25"/>
      <c r="N31" s="26"/>
      <c r="O31" s="26"/>
      <c r="P31" s="25"/>
      <c r="Q31" s="25"/>
      <c r="R31" s="27"/>
      <c r="S31" s="23"/>
      <c r="T31" s="25"/>
      <c r="U31" s="12"/>
      <c r="V31" s="12"/>
      <c r="W31" s="12"/>
      <c r="X31" s="21">
        <v>10</v>
      </c>
    </row>
    <row r="32" spans="1:27" ht="13" customHeight="1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2"/>
      <c r="T32" s="12"/>
      <c r="U32" s="12"/>
      <c r="V32" s="12"/>
      <c r="W32" s="12"/>
    </row>
    <row r="33" spans="1:23" ht="18" customHeight="1" x14ac:dyDescent="0.2">
      <c r="A33" s="12"/>
      <c r="B33" s="101" t="s">
        <v>149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2"/>
      <c r="V33" s="12"/>
      <c r="W33" s="12"/>
    </row>
    <row r="34" spans="1:23" ht="18" customHeight="1" x14ac:dyDescent="0.2">
      <c r="A34" s="12"/>
      <c r="B34" s="104" t="s">
        <v>155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6"/>
      <c r="U34" s="12"/>
      <c r="V34" s="12"/>
      <c r="W34" s="12"/>
    </row>
    <row r="35" spans="1:23" ht="18" customHeight="1" x14ac:dyDescent="0.2">
      <c r="A35" s="12"/>
      <c r="B35" s="104" t="s">
        <v>153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6"/>
      <c r="U35" s="12"/>
      <c r="V35" s="12"/>
      <c r="W35" s="12"/>
    </row>
    <row r="36" spans="1:23" ht="18" customHeight="1" x14ac:dyDescent="0.2">
      <c r="A36" s="12"/>
      <c r="B36" s="107" t="s">
        <v>154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9"/>
      <c r="U36" s="12"/>
      <c r="V36" s="12"/>
      <c r="W36" s="12"/>
    </row>
    <row r="37" spans="1:23" ht="12" customHeight="1" x14ac:dyDescent="0.2">
      <c r="A37" s="110" t="s">
        <v>104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3"/>
      <c r="W37" s="12"/>
    </row>
    <row r="38" spans="1:23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2"/>
      <c r="T38" s="12"/>
      <c r="U38" s="12"/>
      <c r="V38" s="12"/>
      <c r="W38" s="12"/>
    </row>
    <row r="39" spans="1:23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2"/>
      <c r="T39" s="12"/>
      <c r="U39" s="12"/>
      <c r="V39" s="12"/>
      <c r="W39" s="12"/>
    </row>
    <row r="40" spans="1:23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2"/>
      <c r="T40" s="12"/>
      <c r="U40" s="12"/>
      <c r="V40" s="12"/>
      <c r="W40" s="12"/>
    </row>
    <row r="41" spans="1:23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2"/>
      <c r="T41" s="12"/>
      <c r="U41" s="12"/>
      <c r="V41" s="12"/>
      <c r="W41" s="12"/>
    </row>
    <row r="42" spans="1:23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2"/>
      <c r="T42" s="12"/>
      <c r="U42" s="12"/>
      <c r="V42" s="12"/>
      <c r="W42" s="12"/>
    </row>
    <row r="43" spans="1:23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2"/>
      <c r="T43" s="12"/>
      <c r="U43" s="12"/>
      <c r="V43" s="12"/>
      <c r="W43" s="12"/>
    </row>
    <row r="44" spans="1:23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2"/>
      <c r="T44" s="12"/>
      <c r="U44" s="12"/>
      <c r="V44" s="12"/>
      <c r="W44" s="12"/>
    </row>
    <row r="45" spans="1:23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2"/>
      <c r="T45" s="12"/>
      <c r="U45" s="12"/>
      <c r="V45" s="12"/>
      <c r="W45" s="12"/>
    </row>
    <row r="46" spans="1:23" x14ac:dyDescent="0.2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2"/>
      <c r="T46" s="12"/>
      <c r="U46" s="12"/>
      <c r="V46" s="12"/>
      <c r="W46" s="12"/>
    </row>
    <row r="47" spans="1:23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2"/>
      <c r="T47" s="12"/>
      <c r="U47" s="12"/>
      <c r="V47" s="12"/>
      <c r="W47" s="12"/>
    </row>
    <row r="48" spans="1:23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2"/>
      <c r="T48" s="12"/>
      <c r="U48" s="12"/>
      <c r="V48" s="12"/>
      <c r="W48" s="12"/>
    </row>
    <row r="49" spans="1:23" x14ac:dyDescent="0.2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2"/>
      <c r="T49" s="12"/>
      <c r="U49" s="12"/>
      <c r="V49" s="12"/>
      <c r="W49" s="12"/>
    </row>
    <row r="50" spans="1:23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2"/>
      <c r="T50" s="12"/>
      <c r="U50" s="12"/>
      <c r="V50" s="12"/>
      <c r="W50" s="12"/>
    </row>
    <row r="51" spans="1:23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2"/>
      <c r="T51" s="12"/>
      <c r="U51" s="12"/>
      <c r="V51" s="12"/>
      <c r="W51" s="12"/>
    </row>
    <row r="52" spans="1:23" x14ac:dyDescent="0.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2"/>
      <c r="T52" s="12"/>
      <c r="U52" s="12"/>
      <c r="V52" s="12"/>
      <c r="W52" s="12"/>
    </row>
    <row r="53" spans="1:23" x14ac:dyDescent="0.2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2"/>
      <c r="T53" s="12"/>
      <c r="U53" s="12"/>
      <c r="V53" s="12"/>
      <c r="W53" s="12"/>
    </row>
    <row r="54" spans="1:23" x14ac:dyDescent="0.2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2"/>
      <c r="T54" s="12"/>
      <c r="U54" s="12"/>
      <c r="V54" s="12"/>
      <c r="W54" s="12"/>
    </row>
    <row r="55" spans="1:23" x14ac:dyDescent="0.2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2"/>
      <c r="T55" s="12"/>
      <c r="U55" s="12"/>
      <c r="V55" s="12"/>
      <c r="W55" s="12"/>
    </row>
    <row r="56" spans="1:23" x14ac:dyDescent="0.2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2"/>
      <c r="T56" s="12"/>
      <c r="U56" s="12"/>
      <c r="V56" s="12"/>
      <c r="W56" s="12"/>
    </row>
    <row r="57" spans="1:23" x14ac:dyDescent="0.2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2"/>
      <c r="T57" s="12"/>
      <c r="U57" s="12"/>
      <c r="V57" s="12"/>
      <c r="W57" s="12"/>
    </row>
    <row r="58" spans="1:23" x14ac:dyDescent="0.2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2"/>
      <c r="T58" s="12"/>
      <c r="U58" s="12"/>
      <c r="V58" s="12"/>
      <c r="W58" s="12"/>
    </row>
    <row r="59" spans="1:23" x14ac:dyDescent="0.2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2"/>
      <c r="T59" s="12"/>
      <c r="U59" s="12"/>
      <c r="V59" s="12"/>
      <c r="W59" s="12"/>
    </row>
    <row r="60" spans="1:23" x14ac:dyDescent="0.2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2"/>
      <c r="T60" s="12"/>
      <c r="U60" s="12"/>
      <c r="V60" s="12"/>
      <c r="W60" s="12"/>
    </row>
    <row r="61" spans="1:23" x14ac:dyDescent="0.2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2"/>
      <c r="T61" s="12"/>
      <c r="U61" s="12"/>
      <c r="V61" s="12"/>
      <c r="W61" s="12"/>
    </row>
    <row r="62" spans="1:23" x14ac:dyDescent="0.2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2"/>
      <c r="T62" s="12"/>
      <c r="U62" s="12"/>
      <c r="V62" s="12"/>
      <c r="W62" s="12"/>
    </row>
  </sheetData>
  <mergeCells count="68">
    <mergeCell ref="D28:E28"/>
    <mergeCell ref="I28:J28"/>
    <mergeCell ref="K28:L28"/>
    <mergeCell ref="D29:E29"/>
    <mergeCell ref="I29:J29"/>
    <mergeCell ref="K29:L29"/>
    <mergeCell ref="B1:O1"/>
    <mergeCell ref="B10:F10"/>
    <mergeCell ref="B11:F11"/>
    <mergeCell ref="G11:M11"/>
    <mergeCell ref="B12:D16"/>
    <mergeCell ref="E12:F12"/>
    <mergeCell ref="G12:M12"/>
    <mergeCell ref="N12:T12"/>
    <mergeCell ref="E13:F13"/>
    <mergeCell ref="G13:M13"/>
    <mergeCell ref="E14:F14"/>
    <mergeCell ref="G14:M14"/>
    <mergeCell ref="E15:F15"/>
    <mergeCell ref="G15:M15"/>
    <mergeCell ref="E16:F16"/>
    <mergeCell ref="G16:M16"/>
    <mergeCell ref="B17:D18"/>
    <mergeCell ref="E17:F17"/>
    <mergeCell ref="G17:M17"/>
    <mergeCell ref="E18:F18"/>
    <mergeCell ref="G18:M18"/>
    <mergeCell ref="C20:C21"/>
    <mergeCell ref="D20:F20"/>
    <mergeCell ref="G20:G21"/>
    <mergeCell ref="H20:H21"/>
    <mergeCell ref="I20:J21"/>
    <mergeCell ref="D21:E21"/>
    <mergeCell ref="K20:N20"/>
    <mergeCell ref="O20:O21"/>
    <mergeCell ref="P20:P21"/>
    <mergeCell ref="Q20:Q21"/>
    <mergeCell ref="R20:S20"/>
    <mergeCell ref="K21:L21"/>
    <mergeCell ref="D22:E22"/>
    <mergeCell ref="I22:J22"/>
    <mergeCell ref="K22:L22"/>
    <mergeCell ref="D23:E23"/>
    <mergeCell ref="I23:J23"/>
    <mergeCell ref="K23:L23"/>
    <mergeCell ref="D24:E24"/>
    <mergeCell ref="I24:J24"/>
    <mergeCell ref="K24:L24"/>
    <mergeCell ref="D25:E25"/>
    <mergeCell ref="I25:J25"/>
    <mergeCell ref="K25:L25"/>
    <mergeCell ref="D26:E26"/>
    <mergeCell ref="I26:J26"/>
    <mergeCell ref="K26:L26"/>
    <mergeCell ref="D27:E27"/>
    <mergeCell ref="I27:J27"/>
    <mergeCell ref="K27:L27"/>
    <mergeCell ref="B33:T33"/>
    <mergeCell ref="B34:T34"/>
    <mergeCell ref="B36:T36"/>
    <mergeCell ref="A37:U37"/>
    <mergeCell ref="D30:E30"/>
    <mergeCell ref="I30:J30"/>
    <mergeCell ref="K30:L30"/>
    <mergeCell ref="D31:E31"/>
    <mergeCell ref="I31:J31"/>
    <mergeCell ref="K31:L31"/>
    <mergeCell ref="B35:T35"/>
  </mergeCells>
  <phoneticPr fontId="14"/>
  <dataValidations count="9">
    <dataValidation type="list" imeMode="off" allowBlank="1" showInputMessage="1" showErrorMessage="1" sqref="T22:T31" xr:uid="{BCEBF598-69C9-4B57-8AB9-FEB8EFA246E9}">
      <formula1>$X$17:$X$18</formula1>
    </dataValidation>
    <dataValidation type="list" imeMode="off" allowBlank="1" showInputMessage="1" showErrorMessage="1" sqref="H22:H31" xr:uid="{4B56A9CA-8335-414A-9DB9-454B6FA3ACB8}">
      <formula1>$X$22:$X$27</formula1>
    </dataValidation>
    <dataValidation imeMode="off" allowBlank="1" showInputMessage="1" showErrorMessage="1" sqref="G16:M16 G14:M14 G18:M18 N22:N31 K22:L31" xr:uid="{8D8154E6-CCA2-41F6-AD2B-FADB9D9E26BB}"/>
    <dataValidation imeMode="on" allowBlank="1" showInputMessage="1" showErrorMessage="1" sqref="G13:M13 G15:M15 G17:M17 M22:M31 D22:F31" xr:uid="{B6CE82BB-C915-43D3-BEE9-83BBF6775AF9}"/>
    <dataValidation type="list" allowBlank="1" showInputMessage="1" showErrorMessage="1" sqref="H10" xr:uid="{7C67D812-4B0C-47B5-971F-21FD1965EB9E}">
      <formula1>$X$4:$X$5</formula1>
    </dataValidation>
    <dataValidation type="list" allowBlank="1" showInputMessage="1" showErrorMessage="1" sqref="J10" xr:uid="{7C650423-CC13-4761-9031-D6801201AC3C}">
      <formula1>$X$1:$X$2</formula1>
    </dataValidation>
    <dataValidation type="list" imeMode="on" allowBlank="1" showInputMessage="1" showErrorMessage="1" sqref="G11:M11" xr:uid="{413D089B-C9BF-443F-BA69-30AEC415CBDD}">
      <formula1>$X$13:$X$15</formula1>
    </dataValidation>
    <dataValidation type="list" allowBlank="1" showInputMessage="1" showErrorMessage="1" sqref="L10" xr:uid="{22AAE53F-CFDF-435F-85B8-BB5EFC6E3603}">
      <formula1>$AA$1:$AA$22</formula1>
    </dataValidation>
    <dataValidation type="list" allowBlank="1" showInputMessage="1" showErrorMessage="1" sqref="I22:J31" xr:uid="{00F32432-9F31-4136-8E9C-95517918FC10}">
      <formula1>$Z$1:$Z$23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V53"/>
  <sheetViews>
    <sheetView tabSelected="1" view="pageBreakPreview" zoomScaleNormal="100" zoomScaleSheetLayoutView="100" workbookViewId="0">
      <selection sqref="A1:C1"/>
    </sheetView>
  </sheetViews>
  <sheetFormatPr defaultColWidth="9" defaultRowHeight="13" x14ac:dyDescent="0.2"/>
  <cols>
    <col min="1" max="11" width="6" style="1" customWidth="1"/>
    <col min="12" max="12" width="4.6328125" style="1" customWidth="1"/>
    <col min="13" max="13" width="3.1796875" style="1" customWidth="1"/>
    <col min="14" max="14" width="4.6328125" style="1" customWidth="1"/>
    <col min="15" max="15" width="3.36328125" style="1" customWidth="1"/>
    <col min="16" max="16" width="4.54296875" style="1" customWidth="1"/>
    <col min="17" max="17" width="5.54296875" style="1" customWidth="1"/>
    <col min="18" max="21" width="4.54296875" style="1" customWidth="1"/>
    <col min="22" max="22" width="4.54296875" style="11" customWidth="1"/>
    <col min="23" max="28" width="4.54296875" style="1" customWidth="1"/>
    <col min="29" max="16384" width="9" style="1"/>
  </cols>
  <sheetData>
    <row r="1" spans="1:18" ht="18" customHeight="1" x14ac:dyDescent="0.2">
      <c r="A1" s="187" t="s">
        <v>8</v>
      </c>
      <c r="B1" s="187"/>
      <c r="C1" s="182"/>
      <c r="M1" s="188" t="s">
        <v>147</v>
      </c>
      <c r="N1" s="189"/>
      <c r="O1" s="190"/>
      <c r="P1" s="41">
        <v>1</v>
      </c>
      <c r="Q1" s="42" t="s">
        <v>59</v>
      </c>
    </row>
    <row r="2" spans="1:18" ht="4" customHeight="1" x14ac:dyDescent="0.2"/>
    <row r="3" spans="1:18" ht="27" customHeight="1" x14ac:dyDescent="0.2">
      <c r="A3" s="191" t="s">
        <v>156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0"/>
    </row>
    <row r="4" spans="1:18" ht="17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8" ht="17" customHeight="1" x14ac:dyDescent="0.2">
      <c r="J5" s="9"/>
      <c r="K5" s="43" t="s">
        <v>139</v>
      </c>
      <c r="L5" s="43">
        <f>申込み記入シート!H10</f>
        <v>0</v>
      </c>
      <c r="M5" s="9" t="s">
        <v>134</v>
      </c>
      <c r="N5" s="43">
        <f>申込み記入シート!J10</f>
        <v>0</v>
      </c>
      <c r="O5" s="43" t="str">
        <f>申込み記入シート!K10</f>
        <v>月</v>
      </c>
      <c r="P5" s="43">
        <f>申込み記入シート!L10</f>
        <v>0</v>
      </c>
      <c r="Q5" s="9" t="s">
        <v>86</v>
      </c>
      <c r="R5" s="9"/>
    </row>
    <row r="6" spans="1:18" ht="17" customHeight="1" x14ac:dyDescent="0.2">
      <c r="A6" s="158" t="s">
        <v>143</v>
      </c>
      <c r="B6" s="158"/>
      <c r="C6" s="158"/>
      <c r="D6" s="158"/>
      <c r="E6" s="158"/>
      <c r="F6" s="158"/>
      <c r="G6" s="158"/>
      <c r="H6" s="158"/>
      <c r="I6" s="158"/>
      <c r="L6" s="5"/>
      <c r="M6" s="5"/>
      <c r="N6" s="5"/>
      <c r="O6" s="5"/>
      <c r="P6" s="5"/>
    </row>
    <row r="7" spans="1:18" ht="17" customHeight="1" x14ac:dyDescent="0.2">
      <c r="L7" s="5"/>
      <c r="M7" s="5"/>
      <c r="N7" s="5"/>
      <c r="O7" s="5"/>
      <c r="P7" s="5"/>
    </row>
    <row r="8" spans="1:18" ht="19" customHeight="1" x14ac:dyDescent="0.2">
      <c r="F8" s="182" t="s">
        <v>9</v>
      </c>
      <c r="G8" s="182"/>
      <c r="H8" s="169">
        <f>申込み記入シート!G12</f>
        <v>0</v>
      </c>
      <c r="I8" s="169"/>
      <c r="J8" s="169"/>
      <c r="K8" s="169"/>
      <c r="L8" s="169"/>
      <c r="M8" s="5"/>
    </row>
    <row r="9" spans="1:18" ht="19" customHeight="1" x14ac:dyDescent="0.2">
      <c r="F9" s="182" t="s">
        <v>10</v>
      </c>
      <c r="G9" s="182"/>
      <c r="H9" s="185">
        <f>申込み記入シート!G13</f>
        <v>0</v>
      </c>
      <c r="I9" s="185"/>
      <c r="J9" s="185"/>
      <c r="K9" s="185"/>
      <c r="L9" s="185"/>
      <c r="N9" s="44" t="s">
        <v>11</v>
      </c>
    </row>
    <row r="10" spans="1:18" ht="19" customHeight="1" x14ac:dyDescent="0.2">
      <c r="F10" s="182" t="s">
        <v>17</v>
      </c>
      <c r="G10" s="182"/>
      <c r="H10" s="186">
        <f>申込み記入シート!G14</f>
        <v>0</v>
      </c>
      <c r="I10" s="186"/>
      <c r="J10" s="186"/>
      <c r="K10" s="186"/>
      <c r="L10" s="186"/>
    </row>
    <row r="11" spans="1:18" ht="19" customHeight="1" x14ac:dyDescent="0.2">
      <c r="F11" s="182" t="s">
        <v>12</v>
      </c>
      <c r="G11" s="182"/>
      <c r="H11" s="166">
        <f>申込み記入シート!G15</f>
        <v>0</v>
      </c>
      <c r="I11" s="166"/>
      <c r="J11" s="166"/>
      <c r="K11" s="166"/>
      <c r="L11" s="166"/>
    </row>
    <row r="12" spans="1:18" ht="19" customHeight="1" x14ac:dyDescent="0.2">
      <c r="F12" s="182" t="s">
        <v>13</v>
      </c>
      <c r="G12" s="182"/>
      <c r="H12" s="166">
        <f>申込み記入シート!G16</f>
        <v>0</v>
      </c>
      <c r="I12" s="166"/>
      <c r="J12" s="166"/>
      <c r="K12" s="166"/>
      <c r="L12" s="166"/>
    </row>
    <row r="13" spans="1:18" ht="19" customHeight="1" x14ac:dyDescent="0.2">
      <c r="F13" s="182" t="s">
        <v>14</v>
      </c>
      <c r="G13" s="182"/>
      <c r="H13" s="166">
        <f>申込み記入シート!G17</f>
        <v>0</v>
      </c>
      <c r="I13" s="166"/>
      <c r="J13" s="166"/>
      <c r="K13" s="166"/>
      <c r="L13" s="166"/>
    </row>
    <row r="14" spans="1:18" ht="19" customHeight="1" x14ac:dyDescent="0.2">
      <c r="F14" s="182" t="s">
        <v>15</v>
      </c>
      <c r="G14" s="182"/>
      <c r="H14" s="166">
        <f>申込み記入シート!G18</f>
        <v>0</v>
      </c>
      <c r="I14" s="166"/>
      <c r="J14" s="166"/>
      <c r="K14" s="166"/>
      <c r="L14" s="166"/>
    </row>
    <row r="15" spans="1:18" ht="19" customHeight="1" x14ac:dyDescent="0.2">
      <c r="F15" s="9"/>
      <c r="G15" s="9"/>
      <c r="H15" s="181" t="s">
        <v>137</v>
      </c>
      <c r="I15" s="181"/>
      <c r="J15" s="181"/>
      <c r="K15" s="181"/>
      <c r="L15" s="181"/>
    </row>
    <row r="16" spans="1:18" ht="17" customHeight="1" x14ac:dyDescent="0.2">
      <c r="H16" s="182"/>
      <c r="I16" s="182"/>
      <c r="J16" s="182"/>
      <c r="K16" s="182"/>
      <c r="L16" s="182"/>
      <c r="M16" s="182"/>
      <c r="N16" s="182"/>
      <c r="O16" s="182"/>
    </row>
    <row r="17" spans="1:22" ht="17" customHeight="1" x14ac:dyDescent="0.2">
      <c r="A17" s="183" t="s">
        <v>157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22" ht="17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22" ht="17" customHeight="1" x14ac:dyDescent="0.2"/>
    <row r="20" spans="1:22" ht="17" customHeight="1" x14ac:dyDescent="0.2">
      <c r="A20" s="157" t="s">
        <v>16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</row>
    <row r="21" spans="1:22" ht="17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</row>
    <row r="22" spans="1:22" ht="17" customHeight="1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9"/>
    </row>
    <row r="23" spans="1:22" ht="17" customHeight="1" x14ac:dyDescent="0.15">
      <c r="A23" s="50"/>
      <c r="C23" s="163" t="s">
        <v>0</v>
      </c>
      <c r="D23" s="163"/>
      <c r="E23" s="184">
        <f>INDEX(県大会データ!$A$2:$S$9,参加申込書!$P$1,4)</f>
        <v>0</v>
      </c>
      <c r="F23" s="184"/>
      <c r="G23" s="184"/>
      <c r="H23" s="184"/>
      <c r="I23" s="184"/>
      <c r="J23" s="184"/>
      <c r="K23" s="51"/>
      <c r="Q23" s="52"/>
    </row>
    <row r="24" spans="1:22" ht="19" customHeight="1" x14ac:dyDescent="0.2">
      <c r="A24" s="50"/>
      <c r="C24" s="169" t="s">
        <v>23</v>
      </c>
      <c r="D24" s="169"/>
      <c r="E24" s="155">
        <f>INDEX(県大会データ!$A$2:$S$9,参加申込書!$P$1,3)</f>
        <v>0</v>
      </c>
      <c r="F24" s="155"/>
      <c r="G24" s="155"/>
      <c r="H24" s="155"/>
      <c r="I24" s="155"/>
      <c r="J24" s="155"/>
      <c r="K24" s="9"/>
      <c r="L24" s="172" t="s">
        <v>148</v>
      </c>
      <c r="M24" s="173"/>
      <c r="N24" s="173"/>
      <c r="O24" s="174"/>
      <c r="P24" s="53"/>
      <c r="Q24" s="54"/>
      <c r="R24" s="29"/>
      <c r="S24" s="4"/>
    </row>
    <row r="25" spans="1:22" ht="17" customHeight="1" x14ac:dyDescent="0.2">
      <c r="A25" s="50"/>
      <c r="I25" s="55"/>
      <c r="J25" s="55"/>
      <c r="K25" s="56"/>
      <c r="L25" s="175">
        <f>INDEX(県大会データ!$A$2:$S$9,参加申込書!$P$1,2)</f>
        <v>0</v>
      </c>
      <c r="M25" s="176"/>
      <c r="N25" s="176"/>
      <c r="O25" s="177"/>
      <c r="P25" s="53"/>
      <c r="Q25" s="52"/>
    </row>
    <row r="26" spans="1:22" ht="17" customHeight="1" x14ac:dyDescent="0.2">
      <c r="A26" s="50"/>
      <c r="C26" s="169" t="s">
        <v>18</v>
      </c>
      <c r="D26" s="169"/>
      <c r="E26" s="169">
        <f>申込み記入シート!G11</f>
        <v>0</v>
      </c>
      <c r="F26" s="169"/>
      <c r="G26" s="57" t="s">
        <v>24</v>
      </c>
      <c r="H26" s="58">
        <f>INDEX(県大会データ!$A$2:$S$9,参加申込書!$P$1,6)</f>
        <v>0</v>
      </c>
      <c r="I26" s="169" t="s">
        <v>145</v>
      </c>
      <c r="J26" s="169"/>
      <c r="K26" s="43"/>
      <c r="L26" s="178"/>
      <c r="M26" s="179"/>
      <c r="N26" s="179"/>
      <c r="O26" s="180"/>
      <c r="P26" s="53"/>
      <c r="Q26" s="52"/>
      <c r="S26" s="1" t="s">
        <v>19</v>
      </c>
      <c r="U26" s="8" t="s">
        <v>63</v>
      </c>
      <c r="V26" s="11" t="s">
        <v>27</v>
      </c>
    </row>
    <row r="27" spans="1:22" ht="17" customHeight="1" x14ac:dyDescent="0.2">
      <c r="A27" s="50"/>
      <c r="C27" s="59"/>
      <c r="D27" s="59"/>
      <c r="E27" s="59"/>
      <c r="F27" s="59"/>
      <c r="G27" s="59"/>
      <c r="H27" s="59"/>
      <c r="I27" s="59"/>
      <c r="J27" s="59"/>
      <c r="L27" s="60"/>
      <c r="M27" s="60"/>
      <c r="N27" s="60"/>
      <c r="Q27" s="52"/>
      <c r="S27" s="1" t="s">
        <v>20</v>
      </c>
      <c r="U27" s="8" t="s">
        <v>64</v>
      </c>
      <c r="V27" s="11" t="s">
        <v>28</v>
      </c>
    </row>
    <row r="28" spans="1:22" ht="17" customHeight="1" x14ac:dyDescent="0.2">
      <c r="A28" s="50"/>
      <c r="C28" s="169" t="s">
        <v>22</v>
      </c>
      <c r="D28" s="169"/>
      <c r="E28" s="168">
        <f>INDEX(県大会データ!$A$2:$S$9,参加申込書!$P$1,10)</f>
        <v>0</v>
      </c>
      <c r="F28" s="168"/>
      <c r="G28" s="168"/>
      <c r="H28" s="168"/>
      <c r="I28" s="168"/>
      <c r="J28" s="168"/>
      <c r="K28" s="168"/>
      <c r="L28" s="168"/>
      <c r="M28" s="168"/>
      <c r="N28" s="168"/>
      <c r="Q28" s="52"/>
      <c r="S28" s="1" t="s">
        <v>21</v>
      </c>
      <c r="U28" s="8" t="s">
        <v>65</v>
      </c>
      <c r="V28" s="11" t="s">
        <v>29</v>
      </c>
    </row>
    <row r="29" spans="1:22" ht="17" customHeight="1" x14ac:dyDescent="0.2">
      <c r="A29" s="50"/>
      <c r="D29" s="61" t="s">
        <v>1</v>
      </c>
      <c r="E29" s="170">
        <f>INDEX(県大会データ!$A$2:$S$9,参加申込書!$P$1,9)</f>
        <v>0</v>
      </c>
      <c r="F29" s="170"/>
      <c r="G29" s="62" t="s">
        <v>2</v>
      </c>
      <c r="H29" s="171" t="s">
        <v>144</v>
      </c>
      <c r="I29" s="171"/>
      <c r="J29" s="170">
        <f>INDEX(県大会データ!$A$2:$S$11,参加申込書!$P$1,11)</f>
        <v>0</v>
      </c>
      <c r="K29" s="170"/>
      <c r="L29" s="170"/>
      <c r="M29" s="170"/>
      <c r="N29" s="62" t="s">
        <v>2</v>
      </c>
      <c r="Q29" s="52"/>
      <c r="S29" s="3" t="s">
        <v>48</v>
      </c>
      <c r="U29" s="8" t="s">
        <v>66</v>
      </c>
      <c r="V29" s="11" t="s">
        <v>30</v>
      </c>
    </row>
    <row r="30" spans="1:22" ht="17" customHeight="1" x14ac:dyDescent="0.2">
      <c r="A30" s="50"/>
      <c r="Q30" s="52"/>
      <c r="S30" s="3" t="s">
        <v>49</v>
      </c>
      <c r="U30" s="8" t="s">
        <v>67</v>
      </c>
      <c r="V30" s="11" t="s">
        <v>31</v>
      </c>
    </row>
    <row r="31" spans="1:22" ht="24" customHeight="1" x14ac:dyDescent="0.2">
      <c r="A31" s="164" t="s">
        <v>138</v>
      </c>
      <c r="B31" s="159"/>
      <c r="C31" s="159"/>
      <c r="D31" s="159"/>
      <c r="E31" s="165" t="e">
        <f>INDEX(県大会データ!$A$2:$S$9,参加申込書!$P$1,18)</f>
        <v>#N/A</v>
      </c>
      <c r="F31" s="166"/>
      <c r="G31" s="166"/>
      <c r="H31" s="167"/>
      <c r="Q31" s="52"/>
      <c r="S31" s="3" t="s">
        <v>50</v>
      </c>
      <c r="U31" s="8" t="s">
        <v>68</v>
      </c>
      <c r="V31" s="11" t="s">
        <v>32</v>
      </c>
    </row>
    <row r="32" spans="1:22" ht="17" customHeight="1" x14ac:dyDescent="0.2">
      <c r="A32" s="50"/>
      <c r="Q32" s="52"/>
      <c r="S32" s="3" t="s">
        <v>51</v>
      </c>
      <c r="U32" s="8" t="s">
        <v>69</v>
      </c>
      <c r="V32" s="11" t="s">
        <v>33</v>
      </c>
    </row>
    <row r="33" spans="1:22" ht="23" customHeight="1" x14ac:dyDescent="0.2">
      <c r="A33" s="50"/>
      <c r="C33" s="154" t="s">
        <v>3</v>
      </c>
      <c r="D33" s="154"/>
      <c r="E33" s="168">
        <f>INDEX(県大会データ!$A$2:$S$9,参加申込書!$P$1,12)</f>
        <v>0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52"/>
      <c r="S33" s="3" t="s">
        <v>52</v>
      </c>
      <c r="U33" s="8" t="s">
        <v>70</v>
      </c>
      <c r="V33" s="11" t="s">
        <v>34</v>
      </c>
    </row>
    <row r="34" spans="1:22" ht="17" customHeight="1" x14ac:dyDescent="0.2">
      <c r="A34" s="50"/>
      <c r="C34" s="159" t="s">
        <v>4</v>
      </c>
      <c r="D34" s="159"/>
      <c r="E34" s="160">
        <f>INDEX(県大会データ!$A$2:$S$9,参加申込書!$P$1,13)</f>
        <v>0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9" t="s">
        <v>2</v>
      </c>
      <c r="Q34" s="52"/>
      <c r="S34" s="3" t="s">
        <v>53</v>
      </c>
      <c r="U34" s="8" t="s">
        <v>71</v>
      </c>
      <c r="V34" s="11" t="s">
        <v>35</v>
      </c>
    </row>
    <row r="35" spans="1:22" ht="17" customHeight="1" x14ac:dyDescent="0.2">
      <c r="A35" s="50"/>
      <c r="C35" s="159" t="s">
        <v>5</v>
      </c>
      <c r="D35" s="159"/>
      <c r="E35" s="160">
        <f>INDEX(県大会データ!$A$2:$S$9,参加申込書!$P$1,14)</f>
        <v>0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9" t="s">
        <v>2</v>
      </c>
      <c r="Q35" s="52"/>
      <c r="S35" s="3" t="s">
        <v>60</v>
      </c>
      <c r="U35" s="8" t="s">
        <v>72</v>
      </c>
      <c r="V35" s="11" t="s">
        <v>36</v>
      </c>
    </row>
    <row r="36" spans="1:22" ht="17" customHeight="1" x14ac:dyDescent="0.2">
      <c r="A36" s="50"/>
      <c r="G36" s="161" t="s">
        <v>6</v>
      </c>
      <c r="H36" s="161"/>
      <c r="I36" s="161"/>
      <c r="J36" s="161"/>
      <c r="K36" s="161"/>
      <c r="L36" s="161"/>
      <c r="M36" s="161"/>
      <c r="Q36" s="52"/>
      <c r="S36" s="3" t="s">
        <v>61</v>
      </c>
      <c r="U36" s="8" t="s">
        <v>73</v>
      </c>
      <c r="V36" s="11" t="s">
        <v>37</v>
      </c>
    </row>
    <row r="37" spans="1:22" ht="17" customHeight="1" x14ac:dyDescent="0.15">
      <c r="A37" s="162" t="s">
        <v>0</v>
      </c>
      <c r="B37" s="163"/>
      <c r="C37" s="163"/>
      <c r="D37" s="163"/>
      <c r="E37" s="160" t="str">
        <f>INDEX(県大会データ!$A$2:$S$9,参加申込書!$P$1,16)</f>
        <v/>
      </c>
      <c r="F37" s="160"/>
      <c r="G37" s="160"/>
      <c r="H37" s="160"/>
      <c r="I37" s="160"/>
      <c r="J37" s="160"/>
      <c r="K37" s="56"/>
      <c r="Q37" s="52"/>
      <c r="S37" s="1" t="s">
        <v>56</v>
      </c>
      <c r="U37" s="8" t="s">
        <v>74</v>
      </c>
      <c r="V37" s="11" t="s">
        <v>38</v>
      </c>
    </row>
    <row r="38" spans="1:22" ht="24" customHeight="1" x14ac:dyDescent="0.2">
      <c r="A38" s="63"/>
      <c r="B38" s="154" t="s">
        <v>7</v>
      </c>
      <c r="C38" s="154"/>
      <c r="D38" s="154"/>
      <c r="E38" s="155" t="str">
        <f>INDEX(県大会データ!$A$2:$S$9,参加申込書!$P$1,15)</f>
        <v>無伴奏</v>
      </c>
      <c r="F38" s="155"/>
      <c r="G38" s="155"/>
      <c r="H38" s="155"/>
      <c r="I38" s="155"/>
      <c r="J38" s="155"/>
      <c r="Q38" s="52"/>
      <c r="S38" s="1" t="s">
        <v>57</v>
      </c>
      <c r="U38" s="8" t="s">
        <v>75</v>
      </c>
      <c r="V38" s="11" t="s">
        <v>39</v>
      </c>
    </row>
    <row r="39" spans="1:22" ht="17" customHeight="1" x14ac:dyDescent="0.2">
      <c r="A39" s="50"/>
      <c r="Q39" s="52"/>
      <c r="S39" s="1" t="s">
        <v>58</v>
      </c>
      <c r="U39" s="8" t="s">
        <v>76</v>
      </c>
      <c r="V39" s="11" t="s">
        <v>40</v>
      </c>
    </row>
    <row r="40" spans="1:22" ht="17" customHeight="1" x14ac:dyDescent="0.2">
      <c r="A40" s="64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5"/>
      <c r="S40" s="1" t="s">
        <v>54</v>
      </c>
      <c r="U40" s="8" t="s">
        <v>77</v>
      </c>
      <c r="V40" s="11" t="s">
        <v>41</v>
      </c>
    </row>
    <row r="41" spans="1:22" ht="17" customHeight="1" x14ac:dyDescent="0.2">
      <c r="A41" s="156" t="s">
        <v>87</v>
      </c>
      <c r="B41" s="157"/>
      <c r="C41" s="157"/>
      <c r="D41" s="158" t="s">
        <v>88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9"/>
      <c r="Q41" s="52"/>
      <c r="S41" s="1" t="s">
        <v>55</v>
      </c>
      <c r="U41" s="8" t="s">
        <v>78</v>
      </c>
      <c r="V41" s="11" t="s">
        <v>42</v>
      </c>
    </row>
    <row r="42" spans="1:22" ht="17" customHeight="1" x14ac:dyDescent="0.2">
      <c r="A42" s="50"/>
      <c r="D42" s="158" t="s">
        <v>89</v>
      </c>
      <c r="E42" s="158"/>
      <c r="F42" s="157" t="str">
        <f>INDEX(県大会データ!$A$2:$S$9,参加申込書!$P$1,19)</f>
        <v/>
      </c>
      <c r="G42" s="157"/>
      <c r="H42" s="157"/>
      <c r="Q42" s="52"/>
      <c r="U42" s="8" t="s">
        <v>79</v>
      </c>
      <c r="V42" s="11" t="s">
        <v>84</v>
      </c>
    </row>
    <row r="43" spans="1:22" ht="17" customHeight="1" x14ac:dyDescent="0.2">
      <c r="A43" s="6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67"/>
      <c r="U43" s="8" t="s">
        <v>62</v>
      </c>
      <c r="V43" s="11" t="s">
        <v>85</v>
      </c>
    </row>
    <row r="44" spans="1:22" ht="17" customHeight="1" x14ac:dyDescent="0.2">
      <c r="A44" s="153" t="s">
        <v>90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5"/>
      <c r="U44" s="8" t="s">
        <v>80</v>
      </c>
      <c r="V44" s="11" t="s">
        <v>43</v>
      </c>
    </row>
    <row r="45" spans="1:22" ht="18" customHeight="1" x14ac:dyDescent="0.2">
      <c r="A45" s="2"/>
      <c r="U45" s="8" t="s">
        <v>25</v>
      </c>
      <c r="V45" s="11" t="s">
        <v>44</v>
      </c>
    </row>
    <row r="46" spans="1:22" ht="18" customHeight="1" x14ac:dyDescent="0.2">
      <c r="A46" s="2"/>
      <c r="U46" s="8" t="s">
        <v>81</v>
      </c>
      <c r="V46" s="11" t="s">
        <v>45</v>
      </c>
    </row>
    <row r="47" spans="1:22" ht="18" customHeight="1" x14ac:dyDescent="0.2">
      <c r="U47" s="8" t="s">
        <v>82</v>
      </c>
      <c r="V47" s="11" t="s">
        <v>46</v>
      </c>
    </row>
    <row r="48" spans="1:22" ht="18" customHeight="1" x14ac:dyDescent="0.2">
      <c r="I48" s="6"/>
      <c r="J48" s="7"/>
      <c r="K48" s="3"/>
      <c r="L48" s="3"/>
      <c r="M48" s="3"/>
      <c r="U48" s="8" t="s">
        <v>83</v>
      </c>
      <c r="V48" s="11" t="s">
        <v>47</v>
      </c>
    </row>
    <row r="49" spans="4:22" ht="18" customHeight="1" x14ac:dyDescent="0.2">
      <c r="U49" s="8" t="s">
        <v>26</v>
      </c>
      <c r="V49" s="11" t="s">
        <v>26</v>
      </c>
    </row>
    <row r="50" spans="4:22" ht="18" customHeight="1" x14ac:dyDescent="0.2">
      <c r="I50" s="5"/>
      <c r="U50" s="8"/>
    </row>
    <row r="51" spans="4:22" ht="18" customHeight="1" x14ac:dyDescent="0.2"/>
    <row r="52" spans="4:22" ht="18" customHeight="1" x14ac:dyDescent="0.2">
      <c r="D52" s="5"/>
      <c r="F52" s="5"/>
      <c r="I52" s="5"/>
      <c r="K52" s="5"/>
    </row>
    <row r="53" spans="4:22" ht="18" customHeight="1" x14ac:dyDescent="0.2"/>
  </sheetData>
  <mergeCells count="54">
    <mergeCell ref="A1:C1"/>
    <mergeCell ref="M1:O1"/>
    <mergeCell ref="A3:Q3"/>
    <mergeCell ref="A6:I6"/>
    <mergeCell ref="F8:G8"/>
    <mergeCell ref="H8:L8"/>
    <mergeCell ref="F9:G9"/>
    <mergeCell ref="H9:L9"/>
    <mergeCell ref="F10:G10"/>
    <mergeCell ref="H10:L10"/>
    <mergeCell ref="F11:G11"/>
    <mergeCell ref="H11:L11"/>
    <mergeCell ref="F12:G12"/>
    <mergeCell ref="H12:L12"/>
    <mergeCell ref="F13:G13"/>
    <mergeCell ref="H13:L13"/>
    <mergeCell ref="F14:G14"/>
    <mergeCell ref="H14:L14"/>
    <mergeCell ref="H15:L15"/>
    <mergeCell ref="H16:O16"/>
    <mergeCell ref="A17:Q17"/>
    <mergeCell ref="A20:Q20"/>
    <mergeCell ref="C23:D23"/>
    <mergeCell ref="E23:J23"/>
    <mergeCell ref="C24:D24"/>
    <mergeCell ref="E24:J24"/>
    <mergeCell ref="L24:O24"/>
    <mergeCell ref="L25:O26"/>
    <mergeCell ref="C26:D26"/>
    <mergeCell ref="E26:F26"/>
    <mergeCell ref="I26:J26"/>
    <mergeCell ref="C28:D28"/>
    <mergeCell ref="E28:N28"/>
    <mergeCell ref="E29:F29"/>
    <mergeCell ref="H29:I29"/>
    <mergeCell ref="J29:M29"/>
    <mergeCell ref="A31:D31"/>
    <mergeCell ref="E31:H31"/>
    <mergeCell ref="C33:D33"/>
    <mergeCell ref="E33:P33"/>
    <mergeCell ref="C34:D34"/>
    <mergeCell ref="E34:O34"/>
    <mergeCell ref="C35:D35"/>
    <mergeCell ref="E35:O35"/>
    <mergeCell ref="G36:M36"/>
    <mergeCell ref="A37:D37"/>
    <mergeCell ref="E37:J37"/>
    <mergeCell ref="A44:Q44"/>
    <mergeCell ref="B38:D38"/>
    <mergeCell ref="E38:J38"/>
    <mergeCell ref="A41:C41"/>
    <mergeCell ref="D41:O41"/>
    <mergeCell ref="D42:E42"/>
    <mergeCell ref="F42:H42"/>
  </mergeCells>
  <phoneticPr fontId="1"/>
  <dataValidations count="4">
    <dataValidation type="list" allowBlank="1" showInputMessage="1" showErrorMessage="1" sqref="G26" xr:uid="{9EA62BE6-D30A-4E07-9DA2-A28826D8CE7C}">
      <formula1>$S$26:$S$28</formula1>
    </dataValidation>
    <dataValidation type="list" allowBlank="1" showInputMessage="1" showErrorMessage="1" sqref="K26" xr:uid="{F105AD82-825C-4C6E-85DC-4AA5E94DAD23}">
      <formula1>$S$29:$S$34</formula1>
    </dataValidation>
    <dataValidation imeMode="off" allowBlank="1" showInputMessage="1" showErrorMessage="1" sqref="H12:L12 H14:L14 H10:L10" xr:uid="{E163F1F2-5E12-4860-A961-C4D1F4FED6A4}"/>
    <dataValidation imeMode="on" allowBlank="1" showInputMessage="1" showErrorMessage="1" sqref="H8:L8" xr:uid="{4AC72FA0-0017-4D9A-AED9-0795E1590EF3}"/>
  </dataValidations>
  <printOptions horizontalCentered="1" verticalCentered="1"/>
  <pageMargins left="0.59055118110236227" right="0.59055118110236227" top="0.39370078740157483" bottom="0.59055118110236227" header="0.31496062992125984" footer="0.31496062992125984"/>
  <pageSetup paperSize="9" orientation="portrait" horizontalDpi="4294967293" verticalDpi="300" r:id="rId1"/>
  <headerFooter>
    <oddHeader xml:space="preserve">&amp;C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6A7DE1-E069-41BC-90A5-06FFC80FFF5E}">
          <x14:formula1>
            <xm:f>申込み記入シート!$X$22:$X$31</xm:f>
          </x14:formula1>
          <xm:sqref>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28DE-DA90-42A2-9949-68E37D4F19AD}">
  <sheetPr codeName="Sheet4">
    <pageSetUpPr fitToPage="1"/>
  </sheetPr>
  <dimension ref="A1:V26"/>
  <sheetViews>
    <sheetView topLeftCell="B1" zoomScaleNormal="100" zoomScaleSheetLayoutView="100" workbookViewId="0">
      <selection activeCell="H3" sqref="H3"/>
    </sheetView>
  </sheetViews>
  <sheetFormatPr defaultColWidth="8.81640625" defaultRowHeight="13" x14ac:dyDescent="0.2"/>
  <cols>
    <col min="1" max="19" width="9.08984375" style="8" customWidth="1"/>
    <col min="20" max="16384" width="8.81640625" style="8"/>
  </cols>
  <sheetData>
    <row r="1" spans="1:22" ht="27" customHeight="1" x14ac:dyDescent="0.2">
      <c r="A1" s="30" t="s">
        <v>107</v>
      </c>
      <c r="B1" s="30" t="s">
        <v>148</v>
      </c>
      <c r="C1" s="32" t="s">
        <v>108</v>
      </c>
      <c r="D1" s="32" t="s">
        <v>109</v>
      </c>
      <c r="E1" s="30" t="s">
        <v>110</v>
      </c>
      <c r="F1" s="32" t="s">
        <v>102</v>
      </c>
      <c r="G1" s="32" t="s">
        <v>103</v>
      </c>
      <c r="H1" s="32" t="s">
        <v>9</v>
      </c>
      <c r="I1" s="30" t="s">
        <v>96</v>
      </c>
      <c r="J1" s="30" t="s">
        <v>111</v>
      </c>
      <c r="K1" s="32" t="s">
        <v>112</v>
      </c>
      <c r="L1" s="32" t="s">
        <v>113</v>
      </c>
      <c r="M1" s="32" t="s">
        <v>114</v>
      </c>
      <c r="N1" s="32" t="s">
        <v>115</v>
      </c>
      <c r="O1" s="32" t="s">
        <v>116</v>
      </c>
      <c r="P1" s="32" t="s">
        <v>117</v>
      </c>
      <c r="Q1" s="32" t="s">
        <v>118</v>
      </c>
      <c r="R1" s="30" t="s">
        <v>119</v>
      </c>
      <c r="S1" s="30" t="s">
        <v>120</v>
      </c>
      <c r="U1" s="8" t="s">
        <v>68</v>
      </c>
      <c r="V1" s="33" t="s">
        <v>32</v>
      </c>
    </row>
    <row r="2" spans="1:22" ht="27" customHeight="1" x14ac:dyDescent="0.2">
      <c r="A2" s="17">
        <v>1</v>
      </c>
      <c r="B2" s="34">
        <f>申込み記入シート!C22</f>
        <v>0</v>
      </c>
      <c r="C2" s="28">
        <f>申込み記入シート!D22</f>
        <v>0</v>
      </c>
      <c r="D2" s="28">
        <f>申込み記入シート!F22</f>
        <v>0</v>
      </c>
      <c r="E2" s="28" t="str">
        <f>IF(申込み記入シート!G22="","",申込み記入シート!G22)</f>
        <v/>
      </c>
      <c r="F2" s="18">
        <f>申込み記入シート!H22</f>
        <v>0</v>
      </c>
      <c r="G2" s="18">
        <f>申込み記入シート!I22</f>
        <v>0</v>
      </c>
      <c r="H2" s="28">
        <f>申込み記入シート!G12</f>
        <v>0</v>
      </c>
      <c r="I2" s="28">
        <f>申込み記入シート!K22</f>
        <v>0</v>
      </c>
      <c r="J2" s="28">
        <f>申込み記入シート!M22</f>
        <v>0</v>
      </c>
      <c r="K2" s="28">
        <f>申込み記入シート!N22</f>
        <v>0</v>
      </c>
      <c r="L2" s="28">
        <f>申込み記入シート!O22</f>
        <v>0</v>
      </c>
      <c r="M2" s="28">
        <f>申込み記入シート!P22</f>
        <v>0</v>
      </c>
      <c r="N2" s="28">
        <f>申込み記入シート!Q22</f>
        <v>0</v>
      </c>
      <c r="O2" s="28" t="str">
        <f>IF(申込み記入シート!R22="","無伴奏",申込み記入シート!R22)</f>
        <v>無伴奏</v>
      </c>
      <c r="P2" s="28" t="str">
        <f>IF(申込み記入シート!S22="","",申込み記入シート!S22)</f>
        <v/>
      </c>
      <c r="Q2" s="18">
        <f>申込み記入シート!T22</f>
        <v>0</v>
      </c>
      <c r="R2" s="28" t="e">
        <f>VLOOKUP(G2,$U$1:$V$26,2)</f>
        <v>#N/A</v>
      </c>
      <c r="S2" s="31" t="str">
        <f t="shared" ref="S2:S7" si="0">IF(Q2="〇","同意します",IF(Q2="✕","同意しません",""))</f>
        <v/>
      </c>
      <c r="U2" s="8" t="s">
        <v>71</v>
      </c>
      <c r="V2" s="11" t="s">
        <v>35</v>
      </c>
    </row>
    <row r="3" spans="1:22" ht="27" customHeight="1" x14ac:dyDescent="0.2">
      <c r="A3" s="17">
        <v>2</v>
      </c>
      <c r="B3" s="35" t="str">
        <f>IF(申込み記入シート!C23="","",申込み記入シート!C23)</f>
        <v/>
      </c>
      <c r="C3" s="28" t="str">
        <f>IF(申込み記入シート!D23="","",申込み記入シート!D23)</f>
        <v/>
      </c>
      <c r="D3" s="28" t="str">
        <f>IF(申込み記入シート!F23="","",申込み記入シート!F23)</f>
        <v/>
      </c>
      <c r="E3" s="28" t="str">
        <f>IF(申込み記入シート!G23="","",申込み記入シート!G23)</f>
        <v/>
      </c>
      <c r="F3" s="18" t="str">
        <f>IF(申込み記入シート!H23="","",申込み記入シート!H23)</f>
        <v/>
      </c>
      <c r="G3" s="18" t="str">
        <f>IF(申込み記入シート!I23="","",申込み記入シート!I23)</f>
        <v/>
      </c>
      <c r="H3" s="28" t="str">
        <f>IF(C3="","",申込み記入シート!$G$12)</f>
        <v/>
      </c>
      <c r="I3" s="28" t="str">
        <f>IF(申込み記入シート!K23="","",申込み記入シート!K23)</f>
        <v/>
      </c>
      <c r="J3" s="28" t="str">
        <f>IF(申込み記入シート!M23="","",申込み記入シート!M23)</f>
        <v/>
      </c>
      <c r="K3" s="28" t="str">
        <f>IF(申込み記入シート!N23="","",申込み記入シート!N23)</f>
        <v/>
      </c>
      <c r="L3" s="28" t="str">
        <f>IF(申込み記入シート!O23="","",申込み記入シート!O23)</f>
        <v/>
      </c>
      <c r="M3" s="28" t="str">
        <f>IF(申込み記入シート!P23="","",申込み記入シート!P23)</f>
        <v/>
      </c>
      <c r="N3" s="28" t="str">
        <f>IF(申込み記入シート!Q23="","",申込み記入シート!Q23)</f>
        <v/>
      </c>
      <c r="O3" s="28" t="str">
        <f>IF(C3="","",IF(申込み記入シート!R23="","無伴奏",申込み記入シート!R23))</f>
        <v/>
      </c>
      <c r="P3" s="28" t="str">
        <f>IF(申込み記入シート!S23="","",申込み記入シート!S23)</f>
        <v/>
      </c>
      <c r="Q3" s="18" t="str">
        <f>IF(申込み記入シート!T23="","",申込み記入シート!T23)</f>
        <v/>
      </c>
      <c r="R3" s="19" t="str">
        <f>IF(G3="","",VLOOKUP(G3,県大会データ!$U$1:$V$26,2))</f>
        <v/>
      </c>
      <c r="S3" s="31" t="str">
        <f t="shared" si="0"/>
        <v/>
      </c>
      <c r="U3" s="8" t="s">
        <v>73</v>
      </c>
      <c r="V3" s="11" t="s">
        <v>37</v>
      </c>
    </row>
    <row r="4" spans="1:22" ht="27" customHeight="1" x14ac:dyDescent="0.2">
      <c r="A4" s="17">
        <v>3</v>
      </c>
      <c r="B4" s="35" t="str">
        <f>IF(申込み記入シート!C24="","",申込み記入シート!C24)</f>
        <v/>
      </c>
      <c r="C4" s="28" t="str">
        <f>IF(申込み記入シート!D24="","",申込み記入シート!D24)</f>
        <v/>
      </c>
      <c r="D4" s="28" t="str">
        <f>IF(申込み記入シート!F24="","",申込み記入シート!F24)</f>
        <v/>
      </c>
      <c r="E4" s="28" t="str">
        <f>IF(申込み記入シート!G24="","",申込み記入シート!G24)</f>
        <v/>
      </c>
      <c r="F4" s="18" t="str">
        <f>IF(申込み記入シート!H24="","",申込み記入シート!H24)</f>
        <v/>
      </c>
      <c r="G4" s="18" t="str">
        <f>IF(申込み記入シート!I24="","",申込み記入シート!I24)</f>
        <v/>
      </c>
      <c r="H4" s="28" t="str">
        <f>IF(C4="","",申込み記入シート!$G$12)</f>
        <v/>
      </c>
      <c r="I4" s="28" t="str">
        <f>IF(申込み記入シート!K24="","",申込み記入シート!K24)</f>
        <v/>
      </c>
      <c r="J4" s="28" t="str">
        <f>IF(申込み記入シート!M24="","",申込み記入シート!M24)</f>
        <v/>
      </c>
      <c r="K4" s="28" t="str">
        <f>IF(申込み記入シート!N24="","",申込み記入シート!N24)</f>
        <v/>
      </c>
      <c r="L4" s="28" t="str">
        <f>IF(申込み記入シート!O24="","",申込み記入シート!O24)</f>
        <v/>
      </c>
      <c r="M4" s="28" t="str">
        <f>IF(申込み記入シート!P24="","",申込み記入シート!P24)</f>
        <v/>
      </c>
      <c r="N4" s="28" t="str">
        <f>IF(申込み記入シート!Q24="","",申込み記入シート!Q24)</f>
        <v/>
      </c>
      <c r="O4" s="28" t="str">
        <f>IF(C4="","",IF(申込み記入シート!R24="","無伴奏",申込み記入シート!R24))</f>
        <v/>
      </c>
      <c r="P4" s="28" t="str">
        <f>IF(申込み記入シート!S24="","",申込み記入シート!S24)</f>
        <v/>
      </c>
      <c r="Q4" s="18" t="str">
        <f>IF(申込み記入シート!T24="","",申込み記入シート!T24)</f>
        <v/>
      </c>
      <c r="R4" s="19" t="str">
        <f>IF(G4="","",VLOOKUP(G4,県大会データ!$U$1:$V$26,2))</f>
        <v/>
      </c>
      <c r="S4" s="31" t="str">
        <f t="shared" si="0"/>
        <v/>
      </c>
      <c r="U4" s="8" t="s">
        <v>69</v>
      </c>
      <c r="V4" s="11" t="s">
        <v>33</v>
      </c>
    </row>
    <row r="5" spans="1:22" ht="27" customHeight="1" x14ac:dyDescent="0.2">
      <c r="A5" s="17">
        <v>4</v>
      </c>
      <c r="B5" s="35" t="str">
        <f>IF(申込み記入シート!C25="","",申込み記入シート!C25)</f>
        <v/>
      </c>
      <c r="C5" s="28" t="str">
        <f>IF(申込み記入シート!D25="","",申込み記入シート!D25)</f>
        <v/>
      </c>
      <c r="D5" s="28" t="str">
        <f>IF(申込み記入シート!F25="","",申込み記入シート!F25)</f>
        <v/>
      </c>
      <c r="E5" s="28" t="str">
        <f>IF(申込み記入シート!G25="","",申込み記入シート!G25)</f>
        <v/>
      </c>
      <c r="F5" s="18" t="str">
        <f>IF(申込み記入シート!H25="","",申込み記入シート!H25)</f>
        <v/>
      </c>
      <c r="G5" s="18" t="str">
        <f>IF(申込み記入シート!I25="","",申込み記入シート!I25)</f>
        <v/>
      </c>
      <c r="H5" s="28" t="str">
        <f>IF(C5="","",申込み記入シート!$G$12)</f>
        <v/>
      </c>
      <c r="I5" s="28" t="str">
        <f>IF(申込み記入シート!K25="","",申込み記入シート!K25)</f>
        <v/>
      </c>
      <c r="J5" s="28" t="str">
        <f>IF(申込み記入シート!M25="","",申込み記入シート!M25)</f>
        <v/>
      </c>
      <c r="K5" s="28" t="str">
        <f>IF(申込み記入シート!N25="","",申込み記入シート!N25)</f>
        <v/>
      </c>
      <c r="L5" s="28" t="str">
        <f>IF(申込み記入シート!O25="","",申込み記入シート!O25)</f>
        <v/>
      </c>
      <c r="M5" s="28" t="str">
        <f>IF(申込み記入シート!P25="","",申込み記入シート!P25)</f>
        <v/>
      </c>
      <c r="N5" s="28" t="str">
        <f>IF(申込み記入シート!Q25="","",申込み記入シート!Q25)</f>
        <v/>
      </c>
      <c r="O5" s="28" t="str">
        <f>IF(C5="","",IF(申込み記入シート!R25="","無伴奏",申込み記入シート!R25))</f>
        <v/>
      </c>
      <c r="P5" s="28" t="str">
        <f>IF(申込み記入シート!S25="","",申込み記入シート!S25)</f>
        <v/>
      </c>
      <c r="Q5" s="18" t="str">
        <f>IF(申込み記入シート!T25="","",申込み記入シート!T25)</f>
        <v/>
      </c>
      <c r="R5" s="19" t="str">
        <f>IF(G5="","",VLOOKUP(G5,県大会データ!$U$1:$V$26,2))</f>
        <v/>
      </c>
      <c r="S5" s="31" t="str">
        <f t="shared" si="0"/>
        <v/>
      </c>
      <c r="U5" s="8" t="s">
        <v>78</v>
      </c>
      <c r="V5" s="11" t="s">
        <v>42</v>
      </c>
    </row>
    <row r="6" spans="1:22" ht="27" customHeight="1" x14ac:dyDescent="0.2">
      <c r="A6" s="17">
        <v>5</v>
      </c>
      <c r="B6" s="35" t="str">
        <f>IF(申込み記入シート!C26="","",申込み記入シート!C26)</f>
        <v/>
      </c>
      <c r="C6" s="28" t="str">
        <f>IF(申込み記入シート!D26="","",申込み記入シート!D26)</f>
        <v/>
      </c>
      <c r="D6" s="28" t="str">
        <f>IF(申込み記入シート!F26="","",申込み記入シート!F26)</f>
        <v/>
      </c>
      <c r="E6" s="28" t="str">
        <f>IF(申込み記入シート!G26="","",申込み記入シート!G26)</f>
        <v/>
      </c>
      <c r="F6" s="18" t="str">
        <f>IF(申込み記入シート!H26="","",申込み記入シート!H26)</f>
        <v/>
      </c>
      <c r="G6" s="18" t="str">
        <f>IF(申込み記入シート!I26="","",申込み記入シート!I26)</f>
        <v/>
      </c>
      <c r="H6" s="28" t="str">
        <f>IF(C6="","",申込み記入シート!$G$12)</f>
        <v/>
      </c>
      <c r="I6" s="28" t="str">
        <f>IF(申込み記入シート!K26="","",申込み記入シート!K26)</f>
        <v/>
      </c>
      <c r="J6" s="28" t="str">
        <f>IF(申込み記入シート!M26="","",申込み記入シート!M26)</f>
        <v/>
      </c>
      <c r="K6" s="28" t="str">
        <f>IF(申込み記入シート!N26="","",申込み記入シート!N26)</f>
        <v/>
      </c>
      <c r="L6" s="28" t="str">
        <f>IF(申込み記入シート!O26="","",申込み記入シート!O26)</f>
        <v/>
      </c>
      <c r="M6" s="28" t="str">
        <f>IF(申込み記入シート!P26="","",申込み記入シート!P26)</f>
        <v/>
      </c>
      <c r="N6" s="28" t="str">
        <f>IF(申込み記入シート!Q26="","",申込み記入シート!Q26)</f>
        <v/>
      </c>
      <c r="O6" s="28" t="str">
        <f>IF(C6="","",IF(申込み記入シート!R26="","無伴奏",申込み記入シート!R26))</f>
        <v/>
      </c>
      <c r="P6" s="28" t="str">
        <f>IF(申込み記入シート!S26="","",申込み記入シート!S26)</f>
        <v/>
      </c>
      <c r="Q6" s="18" t="str">
        <f>IF(申込み記入シート!T26="","",申込み記入シート!T26)</f>
        <v/>
      </c>
      <c r="R6" s="19" t="str">
        <f>IF(G6="","",VLOOKUP(G6,県大会データ!$U$1:$V$26,2))</f>
        <v/>
      </c>
      <c r="S6" s="31" t="str">
        <f t="shared" si="0"/>
        <v/>
      </c>
      <c r="U6" s="8" t="s">
        <v>67</v>
      </c>
      <c r="V6" s="11" t="s">
        <v>31</v>
      </c>
    </row>
    <row r="7" spans="1:22" ht="27" customHeight="1" x14ac:dyDescent="0.2">
      <c r="A7" s="17">
        <v>6</v>
      </c>
      <c r="B7" s="35" t="str">
        <f>IF(申込み記入シート!C27="","",申込み記入シート!C27)</f>
        <v/>
      </c>
      <c r="C7" s="28" t="str">
        <f>IF(申込み記入シート!D27="","",申込み記入シート!D27)</f>
        <v/>
      </c>
      <c r="D7" s="28" t="str">
        <f>IF(申込み記入シート!F27="","",申込み記入シート!F27)</f>
        <v/>
      </c>
      <c r="E7" s="28" t="str">
        <f>IF(申込み記入シート!G27="","",申込み記入シート!G27)</f>
        <v/>
      </c>
      <c r="F7" s="18" t="str">
        <f>IF(申込み記入シート!H27="","",申込み記入シート!H27)</f>
        <v/>
      </c>
      <c r="G7" s="18" t="str">
        <f>IF(申込み記入シート!I27="","",申込み記入シート!I27)</f>
        <v/>
      </c>
      <c r="H7" s="28" t="str">
        <f>IF(C7="","",申込み記入シート!$G$12)</f>
        <v/>
      </c>
      <c r="I7" s="28" t="str">
        <f>IF(申込み記入シート!K27="","",申込み記入シート!K27)</f>
        <v/>
      </c>
      <c r="J7" s="28" t="str">
        <f>IF(申込み記入シート!M27="","",申込み記入シート!M27)</f>
        <v/>
      </c>
      <c r="K7" s="28" t="str">
        <f>IF(申込み記入シート!N27="","",申込み記入シート!N27)</f>
        <v/>
      </c>
      <c r="L7" s="28" t="str">
        <f>IF(申込み記入シート!O27="","",申込み記入シート!O27)</f>
        <v/>
      </c>
      <c r="M7" s="28" t="str">
        <f>IF(申込み記入シート!P27="","",申込み記入シート!P27)</f>
        <v/>
      </c>
      <c r="N7" s="28" t="str">
        <f>IF(申込み記入シート!Q27="","",申込み記入シート!Q27)</f>
        <v/>
      </c>
      <c r="O7" s="28" t="str">
        <f>IF(C7="","",IF(申込み記入シート!R27="","無伴奏",申込み記入シート!R27))</f>
        <v/>
      </c>
      <c r="P7" s="28" t="str">
        <f>IF(申込み記入シート!S27="","",申込み記入シート!S27)</f>
        <v/>
      </c>
      <c r="Q7" s="18" t="str">
        <f>IF(申込み記入シート!T27="","",申込み記入シート!T27)</f>
        <v/>
      </c>
      <c r="R7" s="19" t="str">
        <f>IF(G7="","",VLOOKUP(G7,県大会データ!$U$1:$V$26,2))</f>
        <v/>
      </c>
      <c r="S7" s="31" t="str">
        <f t="shared" si="0"/>
        <v/>
      </c>
      <c r="U7" s="8" t="s">
        <v>75</v>
      </c>
      <c r="V7" s="11" t="s">
        <v>39</v>
      </c>
    </row>
    <row r="8" spans="1:22" ht="27" customHeight="1" x14ac:dyDescent="0.2">
      <c r="A8" s="17">
        <v>7</v>
      </c>
      <c r="B8" s="35" t="str">
        <f>IF(申込み記入シート!C28="","",申込み記入シート!C28)</f>
        <v/>
      </c>
      <c r="C8" s="28" t="str">
        <f>IF(申込み記入シート!D28="","",申込み記入シート!D28)</f>
        <v/>
      </c>
      <c r="D8" s="28" t="str">
        <f>IF(申込み記入シート!F28="","",申込み記入シート!F28)</f>
        <v/>
      </c>
      <c r="E8" s="28" t="str">
        <f>IF(申込み記入シート!G28="","",申込み記入シート!G28)</f>
        <v/>
      </c>
      <c r="F8" s="18" t="str">
        <f>IF(申込み記入シート!H28="","",申込み記入シート!H28)</f>
        <v/>
      </c>
      <c r="G8" s="18" t="str">
        <f>IF(申込み記入シート!I28="","",申込み記入シート!I28)</f>
        <v/>
      </c>
      <c r="H8" s="28" t="str">
        <f>IF(C8="","",申込み記入シート!$G$12)</f>
        <v/>
      </c>
      <c r="I8" s="28" t="str">
        <f>IF(申込み記入シート!K28="","",申込み記入シート!K28)</f>
        <v/>
      </c>
      <c r="J8" s="28" t="str">
        <f>IF(申込み記入シート!M28="","",申込み記入シート!M28)</f>
        <v/>
      </c>
      <c r="K8" s="28" t="str">
        <f>IF(申込み記入シート!N28="","",申込み記入シート!N28)</f>
        <v/>
      </c>
      <c r="L8" s="28" t="str">
        <f>IF(申込み記入シート!O28="","",申込み記入シート!O28)</f>
        <v/>
      </c>
      <c r="M8" s="28" t="str">
        <f>IF(申込み記入シート!P28="","",申込み記入シート!P28)</f>
        <v/>
      </c>
      <c r="N8" s="28" t="str">
        <f>IF(申込み記入シート!Q28="","",申込み記入シート!Q28)</f>
        <v/>
      </c>
      <c r="O8" s="28" t="str">
        <f>IF(C8="","",IF(申込み記入シート!R28="","無伴奏",申込み記入シート!R28))</f>
        <v/>
      </c>
      <c r="P8" s="28" t="str">
        <f>IF(申込み記入シート!S28="","",申込み記入シート!S28)</f>
        <v/>
      </c>
      <c r="Q8" s="18" t="str">
        <f>IF(申込み記入シート!T28="","",申込み記入シート!T28)</f>
        <v/>
      </c>
      <c r="R8" s="19" t="str">
        <f>IF(G8="","",VLOOKUP(G8,県大会データ!$U$1:$V$26,2))</f>
        <v/>
      </c>
      <c r="S8" s="31" t="str">
        <f t="shared" ref="S8:S11" si="1">IF(Q8="〇","同意します",IF(Q8="✕","同意しません",""))</f>
        <v/>
      </c>
      <c r="U8" s="8" t="s">
        <v>25</v>
      </c>
      <c r="V8" s="11" t="s">
        <v>44</v>
      </c>
    </row>
    <row r="9" spans="1:22" ht="27" customHeight="1" x14ac:dyDescent="0.2">
      <c r="A9" s="17">
        <v>8</v>
      </c>
      <c r="B9" s="35" t="str">
        <f>IF(申込み記入シート!C29="","",申込み記入シート!C29)</f>
        <v/>
      </c>
      <c r="C9" s="28" t="str">
        <f>IF(申込み記入シート!D29="","",申込み記入シート!D29)</f>
        <v/>
      </c>
      <c r="D9" s="28" t="str">
        <f>IF(申込み記入シート!F29="","",申込み記入シート!F29)</f>
        <v/>
      </c>
      <c r="E9" s="28" t="str">
        <f>IF(申込み記入シート!G29="","",申込み記入シート!G29)</f>
        <v/>
      </c>
      <c r="F9" s="18" t="str">
        <f>IF(申込み記入シート!H29="","",申込み記入シート!H29)</f>
        <v/>
      </c>
      <c r="G9" s="18" t="str">
        <f>IF(申込み記入シート!I29="","",申込み記入シート!I29)</f>
        <v/>
      </c>
      <c r="H9" s="28" t="str">
        <f>IF(C9="","",申込み記入シート!$G$12)</f>
        <v/>
      </c>
      <c r="I9" s="28" t="str">
        <f>IF(申込み記入シート!K29="","",申込み記入シート!K29)</f>
        <v/>
      </c>
      <c r="J9" s="28" t="str">
        <f>IF(申込み記入シート!M29="","",申込み記入シート!M29)</f>
        <v/>
      </c>
      <c r="K9" s="28" t="str">
        <f>IF(申込み記入シート!N29="","",申込み記入シート!N29)</f>
        <v/>
      </c>
      <c r="L9" s="28" t="str">
        <f>IF(申込み記入シート!O29="","",申込み記入シート!O29)</f>
        <v/>
      </c>
      <c r="M9" s="28" t="str">
        <f>IF(申込み記入シート!P29="","",申込み記入シート!P29)</f>
        <v/>
      </c>
      <c r="N9" s="28" t="str">
        <f>IF(申込み記入シート!Q29="","",申込み記入シート!Q29)</f>
        <v/>
      </c>
      <c r="O9" s="28" t="str">
        <f>IF(C9="","",IF(申込み記入シート!R29="","無伴奏",申込み記入シート!R29))</f>
        <v/>
      </c>
      <c r="P9" s="28" t="str">
        <f>IF(申込み記入シート!S29="","",申込み記入シート!S29)</f>
        <v/>
      </c>
      <c r="Q9" s="18" t="str">
        <f>IF(申込み記入シート!T29="","",申込み記入シート!T29)</f>
        <v/>
      </c>
      <c r="R9" s="19" t="str">
        <f>IF(G9="","",VLOOKUP(G9,県大会データ!$U$1:$V$26,2))</f>
        <v/>
      </c>
      <c r="S9" s="31" t="str">
        <f t="shared" si="1"/>
        <v/>
      </c>
      <c r="U9" s="8" t="s">
        <v>79</v>
      </c>
      <c r="V9" s="11" t="s">
        <v>84</v>
      </c>
    </row>
    <row r="10" spans="1:22" ht="27" customHeight="1" x14ac:dyDescent="0.2">
      <c r="A10" s="17">
        <v>9</v>
      </c>
      <c r="B10" s="35" t="str">
        <f>IF(申込み記入シート!C30="","",申込み記入シート!C30)</f>
        <v/>
      </c>
      <c r="C10" s="28" t="str">
        <f>IF(申込み記入シート!D30="","",申込み記入シート!D30)</f>
        <v/>
      </c>
      <c r="D10" s="28" t="str">
        <f>IF(申込み記入シート!F30="","",申込み記入シート!F30)</f>
        <v/>
      </c>
      <c r="E10" s="28" t="str">
        <f>IF(申込み記入シート!G30="","",申込み記入シート!G30)</f>
        <v/>
      </c>
      <c r="F10" s="18" t="str">
        <f>IF(申込み記入シート!H30="","",申込み記入シート!H30)</f>
        <v/>
      </c>
      <c r="G10" s="18" t="str">
        <f>IF(申込み記入シート!I30="","",申込み記入シート!I30)</f>
        <v/>
      </c>
      <c r="H10" s="28" t="str">
        <f>IF(C10="","",申込み記入シート!$G$12)</f>
        <v/>
      </c>
      <c r="I10" s="28" t="str">
        <f>IF(申込み記入シート!K30="","",申込み記入シート!K30)</f>
        <v/>
      </c>
      <c r="J10" s="28" t="str">
        <f>IF(申込み記入シート!M30="","",申込み記入シート!M30)</f>
        <v/>
      </c>
      <c r="K10" s="28" t="str">
        <f>IF(申込み記入シート!N30="","",申込み記入シート!N30)</f>
        <v/>
      </c>
      <c r="L10" s="28" t="str">
        <f>IF(申込み記入シート!O30="","",申込み記入シート!O30)</f>
        <v/>
      </c>
      <c r="M10" s="28" t="str">
        <f>IF(申込み記入シート!P30="","",申込み記入シート!P30)</f>
        <v/>
      </c>
      <c r="N10" s="28" t="str">
        <f>IF(申込み記入シート!Q30="","",申込み記入シート!Q30)</f>
        <v/>
      </c>
      <c r="O10" s="28" t="str">
        <f>IF(C10="","",IF(申込み記入シート!R30="","無伴奏",申込み記入シート!R30))</f>
        <v/>
      </c>
      <c r="P10" s="28" t="str">
        <f>IF(申込み記入シート!S30="","",申込み記入シート!S30)</f>
        <v/>
      </c>
      <c r="Q10" s="18" t="str">
        <f>IF(申込み記入シート!T30="","",申込み記入シート!T30)</f>
        <v/>
      </c>
      <c r="R10" s="19" t="str">
        <f>IF(G10="","",VLOOKUP(G10,県大会データ!$U$1:$V$26,2))</f>
        <v/>
      </c>
      <c r="S10" s="31" t="str">
        <f t="shared" si="1"/>
        <v/>
      </c>
    </row>
    <row r="11" spans="1:22" ht="27" customHeight="1" x14ac:dyDescent="0.2">
      <c r="A11" s="17">
        <v>10</v>
      </c>
      <c r="B11" s="35" t="str">
        <f>IF(申込み記入シート!C31="","",申込み記入シート!C31)</f>
        <v/>
      </c>
      <c r="C11" s="28" t="str">
        <f>IF(申込み記入シート!D31="","",申込み記入シート!D31)</f>
        <v/>
      </c>
      <c r="D11" s="28" t="str">
        <f>IF(申込み記入シート!F31="","",申込み記入シート!F31)</f>
        <v/>
      </c>
      <c r="E11" s="28" t="str">
        <f>IF(申込み記入シート!G31="","",申込み記入シート!G31)</f>
        <v/>
      </c>
      <c r="F11" s="18" t="str">
        <f>IF(申込み記入シート!H31="","",申込み記入シート!H31)</f>
        <v/>
      </c>
      <c r="G11" s="18" t="str">
        <f>IF(申込み記入シート!I31="","",申込み記入シート!I31)</f>
        <v/>
      </c>
      <c r="H11" s="28" t="str">
        <f>IF(C11="","",申込み記入シート!$G$12)</f>
        <v/>
      </c>
      <c r="I11" s="28" t="str">
        <f>IF(申込み記入シート!K31="","",申込み記入シート!K31)</f>
        <v/>
      </c>
      <c r="J11" s="28" t="str">
        <f>IF(申込み記入シート!M31="","",申込み記入シート!M31)</f>
        <v/>
      </c>
      <c r="K11" s="28" t="str">
        <f>IF(申込み記入シート!N31="","",申込み記入シート!N31)</f>
        <v/>
      </c>
      <c r="L11" s="28" t="str">
        <f>IF(申込み記入シート!O31="","",申込み記入シート!O31)</f>
        <v/>
      </c>
      <c r="M11" s="28" t="str">
        <f>IF(申込み記入シート!P31="","",申込み記入シート!P31)</f>
        <v/>
      </c>
      <c r="N11" s="28" t="str">
        <f>IF(申込み記入シート!Q31="","",申込み記入シート!Q31)</f>
        <v/>
      </c>
      <c r="O11" s="28" t="str">
        <f>IF(C11="","",IF(申込み記入シート!R31="","無伴奏",申込み記入シート!R31))</f>
        <v/>
      </c>
      <c r="P11" s="28" t="str">
        <f>IF(申込み記入シート!S31="","",申込み記入シート!S31)</f>
        <v/>
      </c>
      <c r="Q11" s="18" t="str">
        <f>IF(申込み記入シート!T31="","",申込み記入シート!T31)</f>
        <v/>
      </c>
      <c r="R11" s="19" t="str">
        <f>IF(G11="","",VLOOKUP(G11,県大会データ!$U$1:$V$26,2))</f>
        <v/>
      </c>
      <c r="S11" s="31" t="str">
        <f t="shared" si="1"/>
        <v/>
      </c>
    </row>
    <row r="12" spans="1:22" x14ac:dyDescent="0.2">
      <c r="U12" s="8" t="s">
        <v>66</v>
      </c>
      <c r="V12" s="11" t="s">
        <v>30</v>
      </c>
    </row>
    <row r="13" spans="1:22" x14ac:dyDescent="0.2">
      <c r="U13" s="8" t="s">
        <v>64</v>
      </c>
      <c r="V13" s="11" t="s">
        <v>28</v>
      </c>
    </row>
    <row r="14" spans="1:22" x14ac:dyDescent="0.2">
      <c r="U14" s="8" t="s">
        <v>76</v>
      </c>
      <c r="V14" s="11" t="s">
        <v>40</v>
      </c>
    </row>
    <row r="15" spans="1:22" x14ac:dyDescent="0.2">
      <c r="U15" s="8" t="s">
        <v>81</v>
      </c>
      <c r="V15" s="11" t="s">
        <v>45</v>
      </c>
    </row>
    <row r="16" spans="1:22" x14ac:dyDescent="0.2">
      <c r="U16" s="8" t="s">
        <v>65</v>
      </c>
      <c r="V16" s="11" t="s">
        <v>29</v>
      </c>
    </row>
    <row r="17" spans="21:22" x14ac:dyDescent="0.2">
      <c r="U17" s="8" t="s">
        <v>83</v>
      </c>
      <c r="V17" s="11" t="s">
        <v>47</v>
      </c>
    </row>
    <row r="18" spans="21:22" x14ac:dyDescent="0.2">
      <c r="U18" s="8" t="s">
        <v>63</v>
      </c>
      <c r="V18" s="11" t="s">
        <v>27</v>
      </c>
    </row>
    <row r="19" spans="21:22" x14ac:dyDescent="0.2">
      <c r="U19" s="8" t="s">
        <v>80</v>
      </c>
      <c r="V19" s="11" t="s">
        <v>43</v>
      </c>
    </row>
    <row r="20" spans="21:22" x14ac:dyDescent="0.2">
      <c r="U20" s="8" t="s">
        <v>70</v>
      </c>
      <c r="V20" s="11" t="s">
        <v>34</v>
      </c>
    </row>
    <row r="21" spans="21:22" x14ac:dyDescent="0.2">
      <c r="U21" s="8" t="s">
        <v>72</v>
      </c>
      <c r="V21" s="11" t="s">
        <v>36</v>
      </c>
    </row>
    <row r="22" spans="21:22" x14ac:dyDescent="0.2">
      <c r="U22" s="8" t="s">
        <v>77</v>
      </c>
      <c r="V22" s="11" t="s">
        <v>41</v>
      </c>
    </row>
    <row r="23" spans="21:22" x14ac:dyDescent="0.2">
      <c r="U23" s="8" t="s">
        <v>74</v>
      </c>
      <c r="V23" s="11" t="s">
        <v>38</v>
      </c>
    </row>
    <row r="24" spans="21:22" x14ac:dyDescent="0.2">
      <c r="U24" s="8" t="s">
        <v>62</v>
      </c>
      <c r="V24" s="11" t="s">
        <v>85</v>
      </c>
    </row>
    <row r="25" spans="21:22" x14ac:dyDescent="0.2">
      <c r="U25" s="8" t="s">
        <v>82</v>
      </c>
      <c r="V25" s="11" t="s">
        <v>46</v>
      </c>
    </row>
    <row r="26" spans="21:22" x14ac:dyDescent="0.2">
      <c r="U26" s="8" t="s">
        <v>26</v>
      </c>
      <c r="V26" s="11" t="s">
        <v>26</v>
      </c>
    </row>
  </sheetData>
  <phoneticPr fontId="14"/>
  <dataValidations count="1">
    <dataValidation imeMode="on" allowBlank="1" showInputMessage="1" showErrorMessage="1" sqref="C1:D1 L1:P1" xr:uid="{82AD76CD-8CF0-457F-BAE5-D416CF7F653A}"/>
  </dataValidations>
  <pageMargins left="0.7" right="0.7" top="0.75" bottom="0.75" header="0.3" footer="0.3"/>
  <pageSetup paperSize="9" scale="7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37AB-7F8C-4CD3-BF5A-C38E473ECBD7}">
  <sheetPr>
    <tabColor rgb="FFFF0000"/>
  </sheetPr>
  <dimension ref="A1:R2"/>
  <sheetViews>
    <sheetView view="pageBreakPreview" zoomScaleNormal="100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RowHeight="13" x14ac:dyDescent="0.2"/>
  <cols>
    <col min="1" max="1" width="9.08984375" style="202" customWidth="1"/>
    <col min="2" max="2" width="3.6328125" style="202" customWidth="1"/>
    <col min="3" max="3" width="9.08984375" style="195" customWidth="1"/>
    <col min="4" max="4" width="16.36328125" style="195" customWidth="1"/>
    <col min="5" max="5" width="9.08984375" style="202" customWidth="1"/>
    <col min="6" max="6" width="7.453125" style="202" customWidth="1"/>
    <col min="7" max="7" width="18.1796875" style="195" customWidth="1"/>
    <col min="8" max="8" width="12.7265625" style="202" customWidth="1"/>
    <col min="9" max="9" width="10.90625" style="202" customWidth="1"/>
    <col min="10" max="10" width="14.54296875" style="202" customWidth="1"/>
    <col min="11" max="11" width="16.36328125" style="202" customWidth="1"/>
    <col min="12" max="12" width="9.08984375" style="202" customWidth="1"/>
    <col min="13" max="13" width="25.453125" style="202" customWidth="1"/>
    <col min="14" max="14" width="18.1796875" style="195" customWidth="1"/>
    <col min="15" max="16384" width="8.7265625" style="195"/>
  </cols>
  <sheetData>
    <row r="1" spans="1:18" ht="14" x14ac:dyDescent="0.2">
      <c r="A1" s="192" t="s">
        <v>160</v>
      </c>
      <c r="B1" s="193" t="s">
        <v>161</v>
      </c>
      <c r="C1" s="193" t="s">
        <v>162</v>
      </c>
      <c r="D1" s="193" t="s">
        <v>163</v>
      </c>
      <c r="E1" s="193" t="s">
        <v>164</v>
      </c>
      <c r="F1" s="193" t="s">
        <v>165</v>
      </c>
      <c r="G1" s="193" t="s">
        <v>166</v>
      </c>
      <c r="H1" s="194" t="s">
        <v>167</v>
      </c>
      <c r="I1" s="192" t="s">
        <v>168</v>
      </c>
      <c r="J1" s="192" t="s">
        <v>169</v>
      </c>
      <c r="K1" s="192" t="s">
        <v>170</v>
      </c>
      <c r="L1" s="192" t="s">
        <v>171</v>
      </c>
      <c r="M1" s="192" t="s">
        <v>172</v>
      </c>
      <c r="N1" s="194" t="s">
        <v>173</v>
      </c>
      <c r="O1" s="192" t="s">
        <v>174</v>
      </c>
      <c r="P1" s="192" t="s">
        <v>175</v>
      </c>
      <c r="R1" s="196" t="s">
        <v>176</v>
      </c>
    </row>
    <row r="2" spans="1:18" ht="24.5" customHeight="1" x14ac:dyDescent="0.2">
      <c r="A2" s="197">
        <f>申込み記入シート!G11</f>
        <v>0</v>
      </c>
      <c r="B2" s="198"/>
      <c r="C2" s="197"/>
      <c r="D2" s="199">
        <f>申込み記入シート!G12</f>
        <v>0</v>
      </c>
      <c r="E2" s="197">
        <f>申込み記入シート!G13</f>
        <v>0</v>
      </c>
      <c r="F2" s="197">
        <f>申込み記入シート!G14</f>
        <v>0</v>
      </c>
      <c r="G2" s="199">
        <f>申込み記入シート!G15</f>
        <v>0</v>
      </c>
      <c r="H2" s="197">
        <f>申込み記入シート!G16</f>
        <v>0</v>
      </c>
      <c r="I2" s="197">
        <f>申込み記入シート!G17</f>
        <v>0</v>
      </c>
      <c r="J2" s="197">
        <f>申込み記入シート!G18</f>
        <v>0</v>
      </c>
      <c r="K2" s="197"/>
      <c r="L2" s="197"/>
      <c r="M2" s="200"/>
      <c r="N2" s="201"/>
      <c r="O2" s="199"/>
      <c r="P2" s="199"/>
      <c r="R2" s="196" t="s">
        <v>177</v>
      </c>
    </row>
  </sheetData>
  <phoneticPr fontId="14"/>
  <dataValidations count="1">
    <dataValidation type="list" allowBlank="1" showInputMessage="1" showErrorMessage="1" sqref="B2" xr:uid="{098AE59A-B0E5-45B2-8D98-17306F864C84}">
      <formula1>$R$1:$R$2</formula1>
    </dataValidation>
  </dataValidations>
  <printOptions horizontalCentered="1"/>
  <pageMargins left="0.19685039370078741" right="0.19685039370078741" top="0.39370078740157483" bottom="0.19685039370078741" header="0" footer="0.31496062992125984"/>
  <pageSetup paperSize="9" scale="90" fitToHeight="0" orientation="landscape" horizontalDpi="4294967293" verticalDpi="0" r:id="rId1"/>
  <headerFooter>
    <oddHeader>&amp;L&amp;Z&amp;F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申込み記入シート</vt:lpstr>
      <vt:lpstr>参加申込書</vt:lpstr>
      <vt:lpstr>県大会データ</vt:lpstr>
      <vt:lpstr>学校データ</vt:lpstr>
      <vt:lpstr>学校データ!Print_Area</vt:lpstr>
      <vt:lpstr>県大会データ!Print_Area</vt:lpstr>
      <vt:lpstr>参加申込書!Print_Area</vt:lpstr>
      <vt:lpstr>申込み記入シート!Print_Area</vt:lpstr>
      <vt:lpstr>学校データ!Print_Titles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別紙（令和２年度）</dc:title>
  <dc:creator>desktop</dc:creator>
  <cp:lastModifiedBy>晃司 本間</cp:lastModifiedBy>
  <cp:lastPrinted>2024-11-03T08:48:27Z</cp:lastPrinted>
  <dcterms:created xsi:type="dcterms:W3CDTF">2015-10-18T06:22:16Z</dcterms:created>
  <dcterms:modified xsi:type="dcterms:W3CDTF">2024-12-20T03:57:22Z</dcterms:modified>
</cp:coreProperties>
</file>